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529"/>
  <workbookPr defaultThemeVersion="166925"/>
  <mc:AlternateContent xmlns:mc="http://schemas.openxmlformats.org/markup-compatibility/2006">
    <mc:Choice Requires="x15">
      <x15ac:absPath xmlns:x15ac="http://schemas.microsoft.com/office/spreadsheetml/2010/11/ac" url="C:\Users\Dir. Planeacion\Desktop\AVANCES Trimestrales\2023\2do Trimestre 2023\1.03 Tesoreria\"/>
    </mc:Choice>
  </mc:AlternateContent>
  <xr:revisionPtr revIDLastSave="0" documentId="13_ncr:1_{7D839E14-7A16-4034-B033-CF01183381EB}" xr6:coauthVersionLast="47" xr6:coauthVersionMax="47" xr10:uidLastSave="{00000000-0000-0000-0000-000000000000}"/>
  <bookViews>
    <workbookView xWindow="-108" yWindow="-108" windowWidth="23256" windowHeight="12576" firstSheet="1" activeTab="1" xr2:uid="{00000000-000D-0000-FFFF-FFFF00000000}"/>
  </bookViews>
  <sheets>
    <sheet name="CEDULA 1Tr23" sheetId="6" r:id="rId1"/>
    <sheet name="CEDULA 2Tr23" sheetId="5" r:id="rId2"/>
  </sheets>
  <calcPr calcId="191028"/>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M87" i="5" l="1"/>
  <c r="M23" i="5"/>
  <c r="M25" i="5"/>
  <c r="M27" i="5"/>
  <c r="M29" i="5"/>
  <c r="M31" i="5"/>
  <c r="M33" i="5"/>
  <c r="M35" i="5"/>
  <c r="M37" i="5"/>
  <c r="M39" i="5"/>
  <c r="M41" i="5"/>
  <c r="M43" i="5"/>
  <c r="M45" i="5"/>
  <c r="M47" i="5"/>
  <c r="M49" i="5"/>
  <c r="M51" i="5"/>
  <c r="M53" i="5"/>
  <c r="M55" i="5"/>
  <c r="M57" i="5"/>
  <c r="M59" i="5"/>
  <c r="M61" i="5"/>
  <c r="M63" i="5"/>
  <c r="M65" i="5"/>
  <c r="M67" i="5"/>
  <c r="M69" i="5"/>
  <c r="M71" i="5"/>
  <c r="M73" i="5"/>
  <c r="M75" i="5"/>
  <c r="M77" i="5"/>
  <c r="M79" i="5"/>
  <c r="M81" i="5"/>
  <c r="M83" i="5"/>
  <c r="M85" i="5"/>
  <c r="M89" i="5"/>
  <c r="M91" i="5"/>
  <c r="M93" i="5"/>
  <c r="M95" i="5"/>
  <c r="M19" i="5"/>
  <c r="M21" i="5"/>
  <c r="M15" i="5"/>
  <c r="M17" i="5"/>
  <c r="M13" i="5"/>
  <c r="N15" i="5"/>
  <c r="N17" i="5"/>
  <c r="N13" i="5"/>
  <c r="N87" i="5" l="1"/>
  <c r="N49" i="5" l="1"/>
  <c r="N51" i="5"/>
  <c r="M95" i="6"/>
  <c r="G95" i="6"/>
  <c r="N95" i="6" s="1"/>
  <c r="M93" i="6"/>
  <c r="G93" i="6"/>
  <c r="N93" i="6" s="1"/>
  <c r="M91" i="6"/>
  <c r="G91" i="6"/>
  <c r="N91" i="6" s="1"/>
  <c r="M89" i="6"/>
  <c r="G89" i="6"/>
  <c r="N89" i="6" s="1"/>
  <c r="N87" i="6"/>
  <c r="M87" i="6"/>
  <c r="M85" i="6"/>
  <c r="G85" i="6"/>
  <c r="N85" i="6" s="1"/>
  <c r="M83" i="6"/>
  <c r="G83" i="6"/>
  <c r="N83" i="6" s="1"/>
  <c r="M81" i="6"/>
  <c r="G81" i="6"/>
  <c r="N81" i="6" s="1"/>
  <c r="M79" i="6"/>
  <c r="G79" i="6"/>
  <c r="N79" i="6" s="1"/>
  <c r="M77" i="6"/>
  <c r="G77" i="6"/>
  <c r="N77" i="6" s="1"/>
  <c r="M75" i="6"/>
  <c r="G75" i="6"/>
  <c r="N75" i="6" s="1"/>
  <c r="M73" i="6"/>
  <c r="G73" i="6"/>
  <c r="N73" i="6" s="1"/>
  <c r="M71" i="6"/>
  <c r="G71" i="6"/>
  <c r="N71" i="6" s="1"/>
  <c r="M69" i="6"/>
  <c r="G69" i="6"/>
  <c r="N69" i="6" s="1"/>
  <c r="M67" i="6"/>
  <c r="G67" i="6"/>
  <c r="N67" i="6" s="1"/>
  <c r="M65" i="6"/>
  <c r="G65" i="6"/>
  <c r="N65" i="6" s="1"/>
  <c r="M63" i="6"/>
  <c r="G63" i="6"/>
  <c r="N63" i="6" s="1"/>
  <c r="M61" i="6"/>
  <c r="G61" i="6"/>
  <c r="N61" i="6" s="1"/>
  <c r="M59" i="6"/>
  <c r="G59" i="6"/>
  <c r="N59" i="6" s="1"/>
  <c r="M57" i="6"/>
  <c r="G57" i="6"/>
  <c r="N57" i="6" s="1"/>
  <c r="M55" i="6"/>
  <c r="G55" i="6"/>
  <c r="N55" i="6" s="1"/>
  <c r="M53" i="6"/>
  <c r="G53" i="6"/>
  <c r="N53" i="6" s="1"/>
  <c r="N51" i="6"/>
  <c r="M51" i="6"/>
  <c r="N49" i="6"/>
  <c r="M49" i="6"/>
  <c r="M47" i="6"/>
  <c r="G47" i="6"/>
  <c r="N47" i="6" s="1"/>
  <c r="M45" i="6"/>
  <c r="G45" i="6"/>
  <c r="N45" i="6" s="1"/>
  <c r="M43" i="6"/>
  <c r="G43" i="6"/>
  <c r="N43" i="6" s="1"/>
  <c r="M41" i="6"/>
  <c r="G41" i="6"/>
  <c r="N41" i="6" s="1"/>
  <c r="M39" i="6"/>
  <c r="G39" i="6"/>
  <c r="N39" i="6" s="1"/>
  <c r="M37" i="6"/>
  <c r="G37" i="6"/>
  <c r="N37" i="6" s="1"/>
  <c r="M35" i="6"/>
  <c r="G35" i="6"/>
  <c r="N35" i="6" s="1"/>
  <c r="M33" i="6"/>
  <c r="G33" i="6"/>
  <c r="N33" i="6" s="1"/>
  <c r="M31" i="6"/>
  <c r="G31" i="6"/>
  <c r="N31" i="6" s="1"/>
  <c r="M29" i="6"/>
  <c r="G29" i="6"/>
  <c r="N29" i="6" s="1"/>
  <c r="M27" i="6"/>
  <c r="G27" i="6"/>
  <c r="N27" i="6" s="1"/>
  <c r="M25" i="6"/>
  <c r="G25" i="6"/>
  <c r="N25" i="6" s="1"/>
  <c r="M23" i="6"/>
  <c r="G23" i="6"/>
  <c r="N23" i="6" s="1"/>
  <c r="M21" i="6"/>
  <c r="G21" i="6"/>
  <c r="N21" i="6" s="1"/>
  <c r="M19" i="6"/>
  <c r="G19" i="6"/>
  <c r="N19" i="6" s="1"/>
  <c r="N17" i="6"/>
  <c r="M17" i="6"/>
  <c r="N15" i="6"/>
  <c r="M15" i="6"/>
  <c r="N13" i="6"/>
  <c r="M13" i="6"/>
  <c r="G21" i="5" l="1"/>
  <c r="G19" i="5"/>
  <c r="G63" i="5" l="1"/>
  <c r="N63" i="5" s="1"/>
  <c r="N21" i="5" l="1"/>
  <c r="N19" i="5"/>
  <c r="G89" i="5"/>
  <c r="N89" i="5" s="1"/>
  <c r="G81" i="5"/>
  <c r="N81" i="5" s="1"/>
  <c r="G75" i="5"/>
  <c r="N75" i="5" s="1"/>
  <c r="G69" i="5"/>
  <c r="N69" i="5" s="1"/>
  <c r="G55" i="5"/>
  <c r="N55" i="5" s="1"/>
  <c r="G47" i="5"/>
  <c r="N47" i="5" s="1"/>
  <c r="G39" i="5"/>
  <c r="N39" i="5" s="1"/>
  <c r="G33" i="5"/>
  <c r="N33" i="5" s="1"/>
  <c r="G95" i="5"/>
  <c r="N95" i="5" s="1"/>
  <c r="G93" i="5"/>
  <c r="N93" i="5" s="1"/>
  <c r="G91" i="5"/>
  <c r="N91" i="5" s="1"/>
  <c r="G85" i="5"/>
  <c r="N85" i="5" s="1"/>
  <c r="G83" i="5"/>
  <c r="N83" i="5" s="1"/>
  <c r="G79" i="5"/>
  <c r="N79" i="5" s="1"/>
  <c r="G77" i="5"/>
  <c r="N77" i="5" s="1"/>
  <c r="G73" i="5"/>
  <c r="N73" i="5" s="1"/>
  <c r="G71" i="5"/>
  <c r="N71" i="5" s="1"/>
  <c r="G67" i="5"/>
  <c r="N67" i="5" s="1"/>
  <c r="G65" i="5"/>
  <c r="N65" i="5" s="1"/>
  <c r="G61" i="5"/>
  <c r="N61" i="5" s="1"/>
  <c r="G57" i="5"/>
  <c r="N57" i="5" s="1"/>
  <c r="G53" i="5"/>
  <c r="N53" i="5" s="1"/>
  <c r="G45" i="5"/>
  <c r="N45" i="5" s="1"/>
  <c r="G43" i="5"/>
  <c r="N43" i="5" s="1"/>
  <c r="G41" i="5"/>
  <c r="N41" i="5" s="1"/>
  <c r="G37" i="5"/>
  <c r="N37" i="5" s="1"/>
  <c r="G35" i="5"/>
  <c r="N35" i="5" s="1"/>
  <c r="G31" i="5"/>
  <c r="N31" i="5" s="1"/>
  <c r="G29" i="5"/>
  <c r="N29" i="5" s="1"/>
  <c r="G27" i="5"/>
  <c r="N27" i="5" s="1"/>
  <c r="G25" i="5"/>
  <c r="N25" i="5" s="1"/>
  <c r="G23" i="5" l="1"/>
  <c r="N23" i="5" s="1"/>
</calcChain>
</file>

<file path=xl/sharedStrings.xml><?xml version="1.0" encoding="utf-8"?>
<sst xmlns="http://schemas.openxmlformats.org/spreadsheetml/2006/main" count="765" uniqueCount="187">
  <si>
    <t>CÉDULA DE AVANCE DE CUMPLIMIENTO DE LOS OBJETIVOS Y METAS</t>
  </si>
  <si>
    <t>MUNICIPIO DE BENITO JUÁREZ QUINTANA ROO</t>
  </si>
  <si>
    <t>PERÍODO QUE SE INFORMA: DEL 1 DE ENERO AL 31 DE MARZO 2023.</t>
  </si>
  <si>
    <t xml:space="preserve">PROGRAMA PRESUPUESTARIO ANUAL: </t>
  </si>
  <si>
    <t xml:space="preserve"> M-PPA 1.03  PROGRAMA DE FORTALECIMIENTO DE LAS FINANZAS PÚBLICAS.</t>
  </si>
  <si>
    <t>NIVEL MIR CON RESUMEN
 NARRATIVO</t>
  </si>
  <si>
    <t>NOMBRE DEL
 INDICADOR</t>
  </si>
  <si>
    <t>SENTIDO DEL INDICADOR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</si>
  <si>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</si>
  <si>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</si>
  <si>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</si>
  <si>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</si>
  <si>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</si>
  <si>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</si>
  <si>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</si>
  <si>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</si>
  <si>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</si>
  <si>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</si>
  <si>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</si>
  <si>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</si>
  <si>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</si>
  <si>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2"/>
        <color theme="1"/>
        <rFont val="Calibri"/>
        <family val="2"/>
        <scheme val="minor"/>
      </rPr>
      <t xml:space="preserve">F. 1.03.1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el fortalecimiento de la Hacienda Pública Municipal administrada con eficiencia y realizando los procesos conforme a la normatividad aplicable.</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</si>
  <si>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</si>
  <si>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Ascendente
Regular</t>
  </si>
  <si>
    <t>Bienal</t>
  </si>
  <si>
    <t>NO</t>
  </si>
  <si>
    <t>-</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</si>
  <si>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</si>
  <si>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</si>
  <si>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</si>
  <si>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</si>
  <si>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</si>
  <si>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t xml:space="preserve">P. 1.03.1.1  </t>
    </r>
    <r>
      <rPr>
        <sz val="12"/>
        <rFont val="Calibri"/>
        <family val="2"/>
        <scheme val="minor"/>
      </rPr>
      <t xml:space="preserve">Las dependencias y entidades mejoran la Hacienda Publica Municipal del Municipio de Benito Juárez, realizando la administración  con eficacia y eficiencia cumpliendo con los procesos normativos aplicables. </t>
    </r>
  </si>
  <si>
    <r>
      <rPr>
        <b/>
        <sz val="12"/>
        <rFont val="Calibri"/>
        <family val="2"/>
        <scheme val="minor"/>
      </rPr>
      <t>TVFI</t>
    </r>
    <r>
      <rPr>
        <sz val="12"/>
        <rFont val="Calibri"/>
        <family val="2"/>
        <scheme val="minor"/>
      </rPr>
      <t xml:space="preserve">: Tasa de Variación del Fortalecimiento de los Ingresos. </t>
    </r>
  </si>
  <si>
    <t>Anual</t>
  </si>
  <si>
    <r>
      <t xml:space="preserve">Justificación Trimestral y Anual:  </t>
    </r>
    <r>
      <rPr>
        <sz val="12"/>
        <color theme="1"/>
        <rFont val="Calibri"/>
        <family val="2"/>
        <scheme val="minor"/>
      </rPr>
      <t xml:space="preserve">Debido a que el indicador se mide de manera anual el resultado se obtendrá hasta el cuarto trimestre. 
</t>
    </r>
    <r>
      <rPr>
        <b/>
        <sz val="12"/>
        <color theme="1"/>
        <rFont val="Calibri"/>
        <family val="2"/>
        <scheme val="minor"/>
      </rPr>
      <t xml:space="preserve">
</t>
    </r>
  </si>
  <si>
    <r>
      <t>C. 1.03.1.1.1</t>
    </r>
    <r>
      <rPr>
        <sz val="12"/>
        <color theme="1"/>
        <rFont val="Calibri"/>
        <family val="2"/>
        <scheme val="minor"/>
      </rPr>
      <t xml:space="preserve"> Administración de la Hacienda Pública Municipal  Equilibrada.</t>
    </r>
  </si>
  <si>
    <r>
      <t xml:space="preserve">
</t>
    </r>
    <r>
      <rPr>
        <b/>
        <sz val="12"/>
        <color theme="1"/>
        <rFont val="Calibri"/>
        <family val="2"/>
        <scheme val="minor"/>
      </rPr>
      <t>TCHPME</t>
    </r>
    <r>
      <rPr>
        <sz val="12"/>
        <color theme="1"/>
        <rFont val="Calibri"/>
        <family val="2"/>
        <scheme val="minor"/>
      </rPr>
      <t>: Tasa Comparativa de  Hacienda Pública Municipal Equilibrada.</t>
    </r>
  </si>
  <si>
    <t>Trimestral</t>
  </si>
  <si>
    <r>
      <t>Justificación Trimestral y Anual:</t>
    </r>
    <r>
      <rPr>
        <sz val="12"/>
        <color theme="1"/>
        <rFont val="Calibri"/>
        <family val="2"/>
        <scheme val="minor"/>
      </rPr>
      <t xml:space="preserve"> Debido a que el indicador se mide de manera anual el resultado se obtendrá hasta el cuarto trimestre. 
</t>
    </r>
    <r>
      <rPr>
        <b/>
        <sz val="12"/>
        <color theme="1"/>
        <rFont val="Calibri"/>
        <family val="2"/>
        <scheme val="minor"/>
      </rPr>
      <t xml:space="preserve">
</t>
    </r>
  </si>
  <si>
    <r>
      <t xml:space="preserve">A. 1.03.1.1.1.1 </t>
    </r>
    <r>
      <rPr>
        <sz val="12"/>
        <color theme="1"/>
        <rFont val="Calibri"/>
        <family val="2"/>
        <scheme val="minor"/>
      </rPr>
      <t>Coordinación integral de las reuniones con áreas recaudatorias y de gestión de ingresos municipales.</t>
    </r>
  </si>
  <si>
    <r>
      <rPr>
        <b/>
        <sz val="12"/>
        <color theme="1"/>
        <rFont val="Calibri"/>
        <family val="2"/>
        <scheme val="minor"/>
      </rPr>
      <t>PRRR:</t>
    </r>
    <r>
      <rPr>
        <sz val="12"/>
        <color theme="1"/>
        <rFont val="Calibri"/>
        <family val="2"/>
        <scheme val="minor"/>
      </rPr>
      <t xml:space="preserve"> Porcentaje de Reuniones Recaudatorias Realizadas.
</t>
    </r>
  </si>
  <si>
    <t>SI</t>
  </si>
  <si>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Justificación Anual:</t>
    </r>
    <r>
      <rPr>
        <sz val="12"/>
        <color theme="1"/>
        <rFont val="Calibri"/>
        <family val="2"/>
        <scheme val="minor"/>
      </rPr>
      <t xml:space="preserve"> Logrando un avance anual del 25% con 12 acciones realizadas de las 48  planeadas, implementando estrategias y jornadas  de recaudación para cumplir con los objetivos programados.</t>
    </r>
  </si>
  <si>
    <r>
      <t xml:space="preserve">A. 1.03.1.1.1.2 </t>
    </r>
    <r>
      <rPr>
        <sz val="12"/>
        <color theme="1"/>
        <rFont val="Calibri"/>
        <family val="2"/>
        <scheme val="minor"/>
      </rPr>
      <t>Coordinación Integral de las  reuniones de control del ejercicio del gasto.</t>
    </r>
  </si>
  <si>
    <r>
      <rPr>
        <b/>
        <sz val="12"/>
        <color theme="1"/>
        <rFont val="Calibri"/>
        <family val="2"/>
        <scheme val="minor"/>
      </rPr>
      <t>PRCGR:</t>
    </r>
    <r>
      <rPr>
        <sz val="12"/>
        <color theme="1"/>
        <rFont val="Calibri"/>
        <family val="2"/>
        <scheme val="minor"/>
      </rPr>
      <t xml:space="preserve"> Porcentaje de Reuniones de Control del Gasto Realizados.
</t>
    </r>
  </si>
  <si>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Justificación Anual:</t>
    </r>
    <r>
      <rPr>
        <sz val="12"/>
        <color theme="1"/>
        <rFont val="Calibri"/>
        <family val="2"/>
        <scheme val="minor"/>
      </rPr>
      <t xml:space="preserve"> Logrando un avance anual del 25% con 12 acciones realizadas de las 48  planeadas, permitiendo cumplir con sus compromisos que la población demanda.</t>
    </r>
  </si>
  <si>
    <r>
      <t xml:space="preserve">C. 1.03.1.1.2 </t>
    </r>
    <r>
      <rPr>
        <sz val="12"/>
        <color theme="1"/>
        <rFont val="Calibri"/>
        <family val="2"/>
        <scheme val="minor"/>
      </rPr>
      <t>Valor catastral  de los bienes inmuebles del municipio actualizados.</t>
    </r>
  </si>
  <si>
    <r>
      <rPr>
        <b/>
        <sz val="12"/>
        <color theme="1"/>
        <rFont val="Calibri"/>
        <family val="2"/>
        <scheme val="minor"/>
      </rPr>
      <t>PVCBIA:</t>
    </r>
    <r>
      <rPr>
        <sz val="12"/>
        <color theme="1"/>
        <rFont val="Calibri"/>
        <family val="2"/>
        <scheme val="minor"/>
      </rPr>
      <t xml:space="preserve"> Porcentaje de los Valores Catastrales de los Bienes Inmuebles Actualizados.</t>
    </r>
  </si>
  <si>
    <r>
      <t xml:space="preserve">Justificación Trimestral: </t>
    </r>
    <r>
      <rPr>
        <sz val="12"/>
        <color theme="1"/>
        <rFont val="Calibri"/>
        <family val="2"/>
        <scheme val="minor"/>
      </rPr>
      <t>Se alcanzó el  94.29 % de la meta programada debido a la disminución de servicios catastrales solicitados por los contribuyentes no permitió actualizar los valores catastrales programados.</t>
    </r>
    <r>
      <rPr>
        <b/>
        <sz val="12"/>
        <color theme="1"/>
        <rFont val="Calibri"/>
        <family val="2"/>
        <scheme val="minor"/>
      </rPr>
      <t xml:space="preserve">
Justificación Anual: </t>
    </r>
    <r>
      <rPr>
        <sz val="12"/>
        <color theme="1"/>
        <rFont val="Calibri"/>
        <family val="2"/>
        <scheme val="minor"/>
      </rPr>
      <t>Logrando un 23.57% de la meta anual programada.</t>
    </r>
  </si>
  <si>
    <r>
      <t>A. 1.03.1.1.2.1</t>
    </r>
    <r>
      <rPr>
        <sz val="12"/>
        <color theme="1"/>
        <rFont val="Calibri"/>
        <family val="2"/>
        <scheme val="minor"/>
      </rPr>
      <t xml:space="preserve"> Actualización del padrón de contribuyentes y el estatus de cada uno de los predios.</t>
    </r>
  </si>
  <si>
    <r>
      <rPr>
        <b/>
        <sz val="12"/>
        <color theme="1"/>
        <rFont val="Calibri"/>
        <family val="2"/>
        <scheme val="minor"/>
      </rPr>
      <t>PPTM:</t>
    </r>
    <r>
      <rPr>
        <sz val="12"/>
        <color theme="1"/>
        <rFont val="Calibri"/>
        <family val="2"/>
        <scheme val="minor"/>
      </rPr>
      <t xml:space="preserve"> Porcentaje de Predios que Tienen Modificaciones.
</t>
    </r>
  </si>
  <si>
    <r>
      <t xml:space="preserve">Justificación Trimestral: </t>
    </r>
    <r>
      <rPr>
        <sz val="12"/>
        <color theme="1"/>
        <rFont val="Calibri"/>
        <family val="2"/>
        <scheme val="minor"/>
      </rPr>
      <t>Se alcanzó el  88% de la meta programada debido a la disminución de servicios catastrales solicitados por los contribuyentes. Además de la falta de unidades de transporte en buenas condiciones, no permitio llevar a cabo las brigadas de revisión y verificación suficientes.</t>
    </r>
    <r>
      <rPr>
        <b/>
        <sz val="12"/>
        <color theme="1"/>
        <rFont val="Calibri"/>
        <family val="2"/>
        <scheme val="minor"/>
      </rPr>
      <t xml:space="preserve">
Justificación Anual:</t>
    </r>
    <r>
      <rPr>
        <sz val="12"/>
        <color theme="1"/>
        <rFont val="Calibri"/>
        <family val="2"/>
        <scheme val="minor"/>
      </rPr>
      <t xml:space="preserve"> Logrando un 22% de la meta anual programada.</t>
    </r>
  </si>
  <si>
    <r>
      <t xml:space="preserve">A. 1.03.1.1.2.2 </t>
    </r>
    <r>
      <rPr>
        <sz val="12"/>
        <color theme="1"/>
        <rFont val="Calibri"/>
        <family val="2"/>
        <scheme val="minor"/>
      </rPr>
      <t>Mejoramiento de los servicios que Catastro ofrece a la ciudadanía al atenderlos en los tiempos establecidos.</t>
    </r>
  </si>
  <si>
    <r>
      <t xml:space="preserve">PSCTE: </t>
    </r>
    <r>
      <rPr>
        <sz val="12"/>
        <color theme="1"/>
        <rFont val="Calibri"/>
        <family val="2"/>
        <scheme val="minor"/>
      </rPr>
      <t>Porcentaje de servicios que cumplen con el tiempo establecido para su atención.</t>
    </r>
  </si>
  <si>
    <r>
      <t xml:space="preserve">Justificación Trimestral: </t>
    </r>
    <r>
      <rPr>
        <sz val="12"/>
        <color theme="1"/>
        <rFont val="Calibri"/>
        <family val="2"/>
        <scheme val="minor"/>
      </rPr>
      <t xml:space="preserve">Se alcanzó el  88.33% de la meta programada debido a la disminución de servicios catastrales solicitados por los contribuyentes. Es de mencionar que esta Dirección ofrece sus trámites y servicios de acuerdo a la demanda por parte de los contribuyente .
</t>
    </r>
    <r>
      <rPr>
        <b/>
        <sz val="12"/>
        <color theme="1"/>
        <rFont val="Calibri"/>
        <family val="2"/>
        <scheme val="minor"/>
      </rPr>
      <t xml:space="preserve">
Justificación Anual: </t>
    </r>
    <r>
      <rPr>
        <sz val="12"/>
        <color theme="1"/>
        <rFont val="Calibri"/>
        <family val="2"/>
        <scheme val="minor"/>
      </rPr>
      <t>Logrando un 22.08% de la meta anual programada.</t>
    </r>
  </si>
  <si>
    <r>
      <t>C. 1.03.1.1.1.3</t>
    </r>
    <r>
      <rPr>
        <sz val="12"/>
        <color theme="1"/>
        <rFont val="Calibri"/>
        <family val="2"/>
        <scheme val="minor"/>
      </rPr>
      <t xml:space="preserve"> Operativos a comercios en vía pública en zonas conflictivas realizados.</t>
    </r>
  </si>
  <si>
    <r>
      <rPr>
        <b/>
        <sz val="12"/>
        <color theme="1"/>
        <rFont val="Calibri"/>
        <family val="2"/>
        <scheme val="minor"/>
      </rPr>
      <t xml:space="preserve">POCVPR: </t>
    </r>
    <r>
      <rPr>
        <sz val="12"/>
        <color theme="1"/>
        <rFont val="Calibri"/>
        <family val="2"/>
        <scheme val="minor"/>
      </rPr>
      <t>Porcentaje de Operativos a Comercios en Via Pública Realizados</t>
    </r>
  </si>
  <si>
    <r>
      <t xml:space="preserve">Justificacion Trimestral: </t>
    </r>
    <r>
      <rPr>
        <sz val="12"/>
        <color theme="1"/>
        <rFont val="Calibri"/>
        <family val="2"/>
        <scheme val="minor"/>
      </rPr>
      <t xml:space="preserve">Se logra un 88% de la meta programada ocacionado por una disminución de operativos en diferentes zonas por falta de personal debido a incapacidades.
</t>
    </r>
    <r>
      <rPr>
        <b/>
        <sz val="12"/>
        <color theme="1"/>
        <rFont val="Calibri"/>
        <family val="2"/>
        <scheme val="minor"/>
      </rPr>
      <t xml:space="preserve">
Justificación Anual:</t>
    </r>
    <r>
      <rPr>
        <sz val="12"/>
        <color theme="1"/>
        <rFont val="Calibri"/>
        <family val="2"/>
        <scheme val="minor"/>
      </rPr>
      <t xml:space="preserve"> Logrando un 21.62% de la meta anual en operativos oportunos programados.</t>
    </r>
  </si>
  <si>
    <r>
      <t xml:space="preserve">A. 1.03.1.1.3.1 </t>
    </r>
    <r>
      <rPr>
        <sz val="12"/>
        <color theme="1"/>
        <rFont val="Calibri"/>
        <family val="2"/>
        <scheme val="minor"/>
      </rPr>
      <t>Verificación de los comercios informales en las zonas conflictivas.</t>
    </r>
  </si>
  <si>
    <r>
      <rPr>
        <b/>
        <sz val="12"/>
        <color theme="1"/>
        <rFont val="Calibri"/>
        <family val="2"/>
        <scheme val="minor"/>
      </rPr>
      <t xml:space="preserve">PCIV: </t>
    </r>
    <r>
      <rPr>
        <sz val="12"/>
        <color theme="1"/>
        <rFont val="Calibri"/>
        <family val="2"/>
        <scheme val="minor"/>
      </rPr>
      <t xml:space="preserve">Porcentaje de comercios informales verificados.
</t>
    </r>
  </si>
  <si>
    <r>
      <t xml:space="preserve">Justificacion Trimestral: </t>
    </r>
    <r>
      <rPr>
        <sz val="12"/>
        <color theme="1"/>
        <rFont val="Calibri"/>
        <family val="2"/>
        <scheme val="minor"/>
      </rPr>
      <t xml:space="preserve">Se logra rebasar la meta en un 17.6% en las verificaciones debido al aumento de quejas de la ciudadanía del comercio informal o que no acataron el reglamento. 
</t>
    </r>
    <r>
      <rPr>
        <b/>
        <sz val="12"/>
        <color theme="1"/>
        <rFont val="Calibri"/>
        <family val="2"/>
        <scheme val="minor"/>
      </rPr>
      <t xml:space="preserve">
Justificación Anual: </t>
    </r>
    <r>
      <rPr>
        <sz val="12"/>
        <color theme="1"/>
        <rFont val="Calibri"/>
        <family val="2"/>
        <scheme val="minor"/>
      </rPr>
      <t>Logrando un 29.40% de la meta anual programada en verificaciones oportunas.</t>
    </r>
  </si>
  <si>
    <r>
      <t xml:space="preserve">A. 1.03.1.1.3.2 </t>
    </r>
    <r>
      <rPr>
        <sz val="12"/>
        <color theme="1"/>
        <rFont val="Calibri"/>
        <family val="2"/>
        <scheme val="minor"/>
      </rPr>
      <t>Atención a quejas Ciudadanas que reportan el funcionamiento de comercios informales en vía pública.</t>
    </r>
  </si>
  <si>
    <r>
      <t xml:space="preserve">PQCA:  </t>
    </r>
    <r>
      <rPr>
        <sz val="12"/>
        <color theme="1"/>
        <rFont val="Calibri"/>
        <family val="2"/>
        <scheme val="minor"/>
      </rPr>
      <t>Porcentaje de Quejas Ciudadanas Atendidas.</t>
    </r>
  </si>
  <si>
    <r>
      <t xml:space="preserve">Justificacion Trimestral: </t>
    </r>
    <r>
      <rPr>
        <sz val="12"/>
        <color theme="1"/>
        <rFont val="Calibri"/>
        <family val="2"/>
        <scheme val="minor"/>
      </rPr>
      <t xml:space="preserve">Se logra rebasar la meta en un 77.78% ya que incrementaron las quejas de ciudadanos, debido a que comerciantes no cumplían con el reglamento de dirección de comercio en la  vía publica o surgían nuevos comercios informales.
</t>
    </r>
    <r>
      <rPr>
        <b/>
        <sz val="12"/>
        <color theme="1"/>
        <rFont val="Calibri"/>
        <family val="2"/>
        <scheme val="minor"/>
      </rPr>
      <t xml:space="preserve">
Justificación Anual: </t>
    </r>
    <r>
      <rPr>
        <sz val="12"/>
        <color theme="1"/>
        <rFont val="Calibri"/>
        <family val="2"/>
        <scheme val="minor"/>
      </rPr>
      <t>Logrando un 35.36% de la meta anual programada al seguimiento oportuno del tiempo de respuesta en atender las quejas en tiempo y forma.</t>
    </r>
  </si>
  <si>
    <r>
      <t xml:space="preserve">C. 1.03.1.1.4 </t>
    </r>
    <r>
      <rPr>
        <sz val="12"/>
        <color theme="1"/>
        <rFont val="Calibri"/>
        <family val="2"/>
        <scheme val="minor"/>
      </rPr>
      <t>Cuenta Pública del Municipio de Benito Juárez Compilada e Integrada para envío a la Auditoria Superior del Estado.</t>
    </r>
  </si>
  <si>
    <r>
      <t>PEFPCI:</t>
    </r>
    <r>
      <rPr>
        <sz val="12"/>
        <color theme="1"/>
        <rFont val="Calibri"/>
        <family val="2"/>
        <scheme val="minor"/>
      </rPr>
      <t xml:space="preserve"> Porcentaje de Estados Financieros y demás información presupuestal y contable Integrada.</t>
    </r>
  </si>
  <si>
    <r>
      <t xml:space="preserve">Justificacion Trimestral:  </t>
    </r>
    <r>
      <rPr>
        <sz val="12"/>
        <color theme="1"/>
        <rFont val="Calibri"/>
        <family val="2"/>
        <scheme val="minor"/>
      </rPr>
      <t>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t>
    </r>
    <r>
      <rPr>
        <b/>
        <sz val="12"/>
        <color theme="1"/>
        <rFont val="Calibri"/>
        <family val="2"/>
        <scheme val="minor"/>
      </rPr>
      <t xml:space="preserve">
Justificación Anual:  </t>
    </r>
    <r>
      <rPr>
        <sz val="12"/>
        <color theme="1"/>
        <rFont val="Calibri"/>
        <family val="2"/>
        <scheme val="minor"/>
      </rPr>
      <t>Logrando un avance del 25% al realizar las acciones de coordinación eficiente en tiempo y forma.</t>
    </r>
  </si>
  <si>
    <r>
      <t>A.1.03.1.1.4.1</t>
    </r>
    <r>
      <rPr>
        <sz val="12"/>
        <color theme="1"/>
        <rFont val="Calibri"/>
        <family val="2"/>
        <scheme val="minor"/>
      </rPr>
      <t xml:space="preserve"> Publicación de los Reportes Financieros del Municipio de Benito Juaréz.</t>
    </r>
  </si>
  <si>
    <r>
      <rPr>
        <b/>
        <sz val="12"/>
        <color theme="1"/>
        <rFont val="Calibri"/>
        <family val="2"/>
        <scheme val="minor"/>
      </rPr>
      <t xml:space="preserve">PRFP: </t>
    </r>
    <r>
      <rPr>
        <sz val="12"/>
        <color theme="1"/>
        <rFont val="Calibri"/>
        <family val="2"/>
        <scheme val="minor"/>
      </rPr>
      <t xml:space="preserve">Porcentaje de Reportes Financieros Publicados.
</t>
    </r>
  </si>
  <si>
    <r>
      <t>Justificacion Trimestral:</t>
    </r>
    <r>
      <rPr>
        <sz val="12"/>
        <color theme="1"/>
        <rFont val="Calibri"/>
        <family val="2"/>
        <scheme val="minor"/>
      </rPr>
      <t xml:space="preserve"> La Dirección de Contabilidad logró el 100% de su meta trimestral al realizar acciones inmediatas, posterior al cierre del Primer Trimestre para su publicación en la página oficial del Municipio de Benito Juárez en la sección de Transparencia Presupuestaria-Armonización Contable, cumpliendo asì con las disposiciones del Título Quinto de la Ley General de Contabilidad Gubernamental. </t>
    </r>
    <r>
      <rPr>
        <b/>
        <sz val="12"/>
        <color theme="1"/>
        <rFont val="Calibri"/>
        <family val="2"/>
        <scheme val="minor"/>
      </rPr>
      <t xml:space="preserve">
Justificación Anual: </t>
    </r>
    <r>
      <rPr>
        <sz val="12"/>
        <color theme="1"/>
        <rFont val="Calibri"/>
        <family val="2"/>
        <scheme val="minor"/>
      </rPr>
      <t>Logrando un avance del 25% al realizar las acciones imediatas con eficiencia.</t>
    </r>
  </si>
  <si>
    <r>
      <t xml:space="preserve">A. 1.03.1.1.4.2 </t>
    </r>
    <r>
      <rPr>
        <sz val="12"/>
        <color theme="1"/>
        <rFont val="Calibri"/>
        <family val="2"/>
        <scheme val="minor"/>
      </rPr>
      <t>Presentación del Avance de Gestión Financiera de la información para la planeación de la Fiscalización de la Cuenta Pública del Municipio de Benito Juárez.</t>
    </r>
  </si>
  <si>
    <r>
      <t>PAGFP:</t>
    </r>
    <r>
      <rPr>
        <sz val="12"/>
        <color theme="1"/>
        <rFont val="Calibri"/>
        <family val="2"/>
        <scheme val="minor"/>
      </rPr>
      <t xml:space="preserve">  Porcentaje de los Avances de Gestión Financiera Presentados.</t>
    </r>
  </si>
  <si>
    <r>
      <t xml:space="preserve">Justificación Trimestral: </t>
    </r>
    <r>
      <rPr>
        <sz val="12"/>
        <color theme="1"/>
        <rFont val="Calibri"/>
        <family val="2"/>
        <scheme val="minor"/>
      </rPr>
      <t xml:space="preserve">La Dirección de Contabilidad logró el 100% de su meta trimestral en virtud de que se tomaron acciones con la solictud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 xml:space="preserve">
Justificación Anual:  </t>
    </r>
    <r>
      <rPr>
        <sz val="12"/>
        <color theme="1"/>
        <rFont val="Calibri"/>
        <family val="2"/>
        <scheme val="minor"/>
      </rPr>
      <t>Logrando un avance del 25% al tomar acciones con la solicitud de información anticipada y coordinación eficiente.</t>
    </r>
  </si>
  <si>
    <r>
      <t xml:space="preserve">A. 1.03.1.1.4.3 </t>
    </r>
    <r>
      <rPr>
        <sz val="12"/>
        <color theme="1"/>
        <rFont val="Calibri"/>
        <family val="2"/>
        <scheme val="minor"/>
      </rPr>
      <t>Integración de la Glosa para la entrega a la Auditoría Superior del Estado.</t>
    </r>
  </si>
  <si>
    <r>
      <t>PPCE:</t>
    </r>
    <r>
      <rPr>
        <sz val="12"/>
        <color theme="1"/>
        <rFont val="Calibri"/>
        <family val="2"/>
        <scheme val="minor"/>
      </rPr>
      <t xml:space="preserve"> Porcentaje de los Periodos Contables Entregados.</t>
    </r>
  </si>
  <si>
    <r>
      <t xml:space="preserve">Justificación Trimestral: </t>
    </r>
    <r>
      <rPr>
        <sz val="12"/>
        <color theme="1"/>
        <rFont val="Calibri"/>
        <family val="2"/>
        <scheme val="minor"/>
      </rPr>
      <t xml:space="preserve"> 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Audìtoría Superior del Estado de  Quintana Roo".</t>
    </r>
    <r>
      <rPr>
        <b/>
        <sz val="12"/>
        <color theme="1"/>
        <rFont val="Calibri"/>
        <family val="2"/>
        <scheme val="minor"/>
      </rPr>
      <t xml:space="preserve">
Justificación Anual:  </t>
    </r>
    <r>
      <rPr>
        <sz val="12"/>
        <color theme="1"/>
        <rFont val="Calibri"/>
        <family val="2"/>
        <scheme val="minor"/>
      </rPr>
      <t>Logrando un avance anual del 25% al realizar las acciones de coordinación eficientemente.</t>
    </r>
  </si>
  <si>
    <r>
      <t xml:space="preserve">C. 1.03.1.1.5  </t>
    </r>
    <r>
      <rPr>
        <sz val="12"/>
        <color theme="1"/>
        <rFont val="Calibri"/>
        <family val="2"/>
        <scheme val="minor"/>
      </rPr>
      <t>Recursos financieros controlados.</t>
    </r>
  </si>
  <si>
    <r>
      <t xml:space="preserve">PAEP:  </t>
    </r>
    <r>
      <rPr>
        <sz val="12"/>
        <color theme="1"/>
        <rFont val="Calibri"/>
        <family val="2"/>
        <scheme val="minor"/>
      </rPr>
      <t>Porcentaje de avance en la ejecución del presupuesto.</t>
    </r>
  </si>
  <si>
    <r>
      <t>Justificación Trimestral y Anual:</t>
    </r>
    <r>
      <rPr>
        <sz val="12"/>
        <color theme="1"/>
        <rFont val="Calibri"/>
        <family val="2"/>
        <scheme val="minor"/>
      </rPr>
      <t xml:space="preserve"> La Dirección Financiera en coordinación con la Dirección de Contabilidad, entregará el Informe de Avance de la Gestión Financiera del primer trimestre de 2023 a la Auditoría Superior del Estado la última semana de abril de 2023, en apego al Artículo 51 de la Ley General de Contabilidad Gubernamental.
</t>
    </r>
  </si>
  <si>
    <r>
      <t>A.4.07.1.1.5.1</t>
    </r>
    <r>
      <rPr>
        <sz val="12"/>
        <color theme="1"/>
        <rFont val="Calibri"/>
        <family val="2"/>
        <scheme val="minor"/>
      </rPr>
      <t xml:space="preserve">  Fortalecimiento de Hacienda Pública Municipal.</t>
    </r>
  </si>
  <si>
    <r>
      <t xml:space="preserve">PCCMBJO:   </t>
    </r>
    <r>
      <rPr>
        <sz val="12"/>
        <color theme="1"/>
        <rFont val="Calibri"/>
        <family val="2"/>
        <scheme val="minor"/>
      </rPr>
      <t>Porcentaje de Calificaciones Crediticias para el Municipio de Benito Juárez Obtenidas.</t>
    </r>
  </si>
  <si>
    <r>
      <t>Justificacion Trimestral y Anual:</t>
    </r>
    <r>
      <rPr>
        <sz val="12"/>
        <color theme="1"/>
        <rFont val="Calibri"/>
        <family val="2"/>
        <scheme val="minor"/>
      </rPr>
      <t xml:space="preserve"> Debido a que el indicador se mide de manera anual, el resultado se obtendrá hasta el segundo y tercer trimestre de 2023.</t>
    </r>
    <r>
      <rPr>
        <b/>
        <sz val="12"/>
        <color theme="1"/>
        <rFont val="Calibri"/>
        <family val="2"/>
        <scheme val="minor"/>
      </rPr>
      <t xml:space="preserve">
</t>
    </r>
  </si>
  <si>
    <r>
      <t xml:space="preserve">A. 1.03.1.1.4.2 </t>
    </r>
    <r>
      <rPr>
        <sz val="12"/>
        <color theme="1"/>
        <rFont val="Calibri"/>
        <family val="2"/>
        <scheme val="minor"/>
      </rPr>
      <t xml:space="preserve">  Integración responsable de los recursos municipales de las proyecciones presentadas por las Unidades Administrativas.</t>
    </r>
  </si>
  <si>
    <r>
      <t>PAPE:   P</t>
    </r>
    <r>
      <rPr>
        <sz val="12"/>
        <color theme="1"/>
        <rFont val="Calibri"/>
        <family val="2"/>
        <scheme val="minor"/>
      </rPr>
      <t xml:space="preserve">orcentaje de Anteproyectos de Presupuesto de Egresos de los PPA presentados por las Dependencias y entidades municipales.
</t>
    </r>
  </si>
  <si>
    <t>.</t>
  </si>
  <si>
    <r>
      <t xml:space="preserve">Justificacion Trimestral y Anual: </t>
    </r>
    <r>
      <rPr>
        <sz val="12"/>
        <color theme="1"/>
        <rFont val="Calibri"/>
        <family val="2"/>
        <scheme val="minor"/>
      </rPr>
      <t>Debido a que el indicador se mide de manera anual, el resultado se obtendrá hasta el cuarto trimestre de 2023.</t>
    </r>
    <r>
      <rPr>
        <b/>
        <sz val="12"/>
        <color theme="1"/>
        <rFont val="Calibri"/>
        <family val="2"/>
        <scheme val="minor"/>
      </rPr>
      <t xml:space="preserve">
</t>
    </r>
  </si>
  <si>
    <r>
      <t xml:space="preserve">A. 1.03.1.1.4.3 </t>
    </r>
    <r>
      <rPr>
        <sz val="12"/>
        <color theme="1"/>
        <rFont val="Calibri"/>
        <family val="2"/>
        <scheme val="minor"/>
      </rPr>
      <t>Cumplimiento de pago de Deuda Pública.</t>
    </r>
  </si>
  <si>
    <r>
      <t xml:space="preserve">PCADPE:  </t>
    </r>
    <r>
      <rPr>
        <sz val="12"/>
        <color theme="1"/>
        <rFont val="Calibri"/>
        <family val="2"/>
        <scheme val="minor"/>
      </rPr>
      <t>Porcentaje de Cumplimiento Anual de la Deuda Pública Estimada.</t>
    </r>
  </si>
  <si>
    <r>
      <t xml:space="preserve">Justificacion Trimestral: </t>
    </r>
    <r>
      <rPr>
        <sz val="12"/>
        <color theme="1"/>
        <rFont val="Calibri"/>
        <family val="2"/>
        <scheme val="minor"/>
      </rPr>
      <t>La Dirección Financiera logra el 100% de su meta trimestral al mantener un entorno económico estable.</t>
    </r>
    <r>
      <rPr>
        <b/>
        <sz val="12"/>
        <color theme="1"/>
        <rFont val="Calibri"/>
        <family val="2"/>
        <scheme val="minor"/>
      </rPr>
      <t xml:space="preserve">
Justificación Anual:  </t>
    </r>
    <r>
      <rPr>
        <sz val="12"/>
        <color theme="1"/>
        <rFont val="Calibri"/>
        <family val="2"/>
        <scheme val="minor"/>
      </rPr>
      <t>Se logra un avance anual del 25% con 6 pagos de obligaciones contractuales realizadas de las 24 planeadas, implementando estrategias para cumplir con los pagos programados.</t>
    </r>
  </si>
  <si>
    <r>
      <t>C. 1.03.1.1.6</t>
    </r>
    <r>
      <rPr>
        <sz val="12"/>
        <color theme="1"/>
        <rFont val="Calibri"/>
        <family val="2"/>
        <scheme val="minor"/>
      </rPr>
      <t xml:space="preserve"> Derechos de la Zona Federal Marítimo Terrestre recaudados.</t>
    </r>
  </si>
  <si>
    <r>
      <t xml:space="preserve">PRUZ:  </t>
    </r>
    <r>
      <rPr>
        <sz val="12"/>
        <color theme="1"/>
        <rFont val="Calibri"/>
        <family val="2"/>
        <scheme val="minor"/>
      </rPr>
      <t>Porcentaje de recaudación por concepto de uso, goce y aprovechamiento de la ZOFEMAT.</t>
    </r>
  </si>
  <si>
    <r>
      <t xml:space="preserve">Justificacion Trimestral: </t>
    </r>
    <r>
      <rPr>
        <sz val="12"/>
        <color theme="1"/>
        <rFont val="Calibri"/>
        <family val="2"/>
        <scheme val="minor"/>
      </rPr>
      <t>En este trimestre se supero la meta programada, ya que a través de los requerimientos que se hicieron a los contribuyentes rezagados, estos se pusieron al corriente en sus pagos, además algunos contribuyentes que anteriormente hacían sus pagos bimestrales, ahora lo realizaron anual.</t>
    </r>
    <r>
      <rPr>
        <b/>
        <sz val="12"/>
        <color theme="1"/>
        <rFont val="Calibri"/>
        <family val="2"/>
        <scheme val="minor"/>
      </rPr>
      <t xml:space="preserve">
Justificación Anual: </t>
    </r>
    <r>
      <rPr>
        <sz val="12"/>
        <color theme="1"/>
        <rFont val="Calibri"/>
        <family val="2"/>
        <scheme val="minor"/>
      </rPr>
      <t xml:space="preserve">Es de inicio de este año se logra un 58%  superado la recaudación programada anual, debido a que muchos contribuyentes han cumplido en tiempo y forma con sus contribuciones y contribuyentes resagados tambien se han puesto al corriente. </t>
    </r>
  </si>
  <si>
    <r>
      <t xml:space="preserve">A.1.03.1.1.6.1 </t>
    </r>
    <r>
      <rPr>
        <sz val="12"/>
        <color theme="1"/>
        <rFont val="Calibri"/>
        <family val="2"/>
        <scheme val="minor"/>
      </rPr>
      <t>Programa de Administración  del Fondo de la ZOFEMAT.</t>
    </r>
  </si>
  <si>
    <r>
      <t>PPOP:</t>
    </r>
    <r>
      <rPr>
        <sz val="12"/>
        <color theme="1"/>
        <rFont val="Calibri"/>
        <family val="2"/>
        <scheme val="minor"/>
      </rPr>
      <t xml:space="preserve"> Porcentaje del presupuesto otorgado a los programas.</t>
    </r>
  </si>
  <si>
    <r>
      <t>Justificacion Trimestral y Anual</t>
    </r>
    <r>
      <rPr>
        <sz val="12"/>
        <color theme="1"/>
        <rFont val="Calibri"/>
        <family val="2"/>
        <scheme val="minor"/>
      </rPr>
      <t>: A la fecha la cuenta pública se encuentra en proceso de cierre. (Fecha aproximada 30-abril-2023)., en apego al Artículo 51 de la Ley General de Contabilidad Gubernamental.</t>
    </r>
    <r>
      <rPr>
        <b/>
        <sz val="12"/>
        <color theme="1"/>
        <rFont val="Calibri"/>
        <family val="2"/>
        <scheme val="minor"/>
      </rPr>
      <t xml:space="preserve">
</t>
    </r>
  </si>
  <si>
    <r>
      <t xml:space="preserve">A. 1.03.1.1.6.2 </t>
    </r>
    <r>
      <rPr>
        <sz val="12"/>
        <color theme="1"/>
        <rFont val="Calibri"/>
        <family val="2"/>
        <scheme val="minor"/>
      </rPr>
      <t>Mantenimiento y Conservación de la Certificación de Playas del Municipio de Benito Juárez.</t>
    </r>
  </si>
  <si>
    <r>
      <t xml:space="preserve">PPCG: </t>
    </r>
    <r>
      <rPr>
        <sz val="12"/>
        <color theme="1"/>
        <rFont val="Calibri"/>
        <family val="2"/>
        <scheme val="minor"/>
      </rPr>
      <t xml:space="preserve"> Porcentaje de playas certificadas y galardonadas.</t>
    </r>
  </si>
  <si>
    <r>
      <t>Justificacion Trimestral:</t>
    </r>
    <r>
      <rPr>
        <sz val="12"/>
        <color theme="1"/>
        <rFont val="Calibri"/>
        <family val="2"/>
        <scheme val="minor"/>
      </rPr>
      <t xml:space="preserve"> En este trimestre, las 7 playas certificadas, siguen manteniendo sus certfificaciones y sus galardones.       </t>
    </r>
    <r>
      <rPr>
        <b/>
        <sz val="12"/>
        <color theme="1"/>
        <rFont val="Calibri"/>
        <family val="2"/>
        <scheme val="minor"/>
      </rPr>
      <t xml:space="preserve">
Justificación Anual: </t>
    </r>
    <r>
      <rPr>
        <sz val="12"/>
        <color theme="1"/>
        <rFont val="Calibri"/>
        <family val="2"/>
        <scheme val="minor"/>
      </rPr>
      <t>Durante todo el año se mantendran certificadas las 7 playas designadas.</t>
    </r>
  </si>
  <si>
    <r>
      <t xml:space="preserve">A. 1.03.1.1.6.3 </t>
    </r>
    <r>
      <rPr>
        <sz val="12"/>
        <color theme="1"/>
        <rFont val="Calibri"/>
        <family val="2"/>
        <scheme val="minor"/>
      </rPr>
      <t>Realización de Retiro y Traslasdo de Sargazo de la Arena de las Playas.</t>
    </r>
  </si>
  <si>
    <r>
      <t>PRTSP:</t>
    </r>
    <r>
      <rPr>
        <sz val="12"/>
        <color theme="1"/>
        <rFont val="Calibri"/>
        <family val="2"/>
        <scheme val="minor"/>
      </rPr>
      <t xml:space="preserve">  Porcentaje de Retiro y Traslado de Sargazo de Playas.</t>
    </r>
  </si>
  <si>
    <r>
      <t xml:space="preserve">Justificacion Trimestral: </t>
    </r>
    <r>
      <rPr>
        <sz val="12"/>
        <color theme="1"/>
        <rFont val="Calibri"/>
        <family val="2"/>
        <scheme val="minor"/>
      </rPr>
      <t xml:space="preserve">En este trimestre, el retiro y traslado del sargazo de las playas, no cumplio con lo programado, debido que el arribo de esta alga fue menor a lo esperado.            
</t>
    </r>
    <r>
      <rPr>
        <b/>
        <sz val="12"/>
        <color theme="1"/>
        <rFont val="Calibri"/>
        <family val="2"/>
        <scheme val="minor"/>
      </rPr>
      <t xml:space="preserve">
Justificación Anual: </t>
    </r>
    <r>
      <rPr>
        <sz val="12"/>
        <color theme="1"/>
        <rFont val="Calibri"/>
        <family val="2"/>
        <scheme val="minor"/>
      </rPr>
      <t>Se logra un 13% de la meta anual, debdo que el arribo de sargazo ha sido menor a lo programado.</t>
    </r>
  </si>
  <si>
    <r>
      <t xml:space="preserve">A. 1.03.1.1.6.4 </t>
    </r>
    <r>
      <rPr>
        <sz val="12"/>
        <color theme="1"/>
        <rFont val="Calibri"/>
        <family val="2"/>
        <scheme val="minor"/>
      </rPr>
      <t>Remoción de Sargazo de Playas.</t>
    </r>
  </si>
  <si>
    <r>
      <t xml:space="preserve">PRS: </t>
    </r>
    <r>
      <rPr>
        <sz val="12"/>
        <color theme="1"/>
        <rFont val="Calibri"/>
        <family val="2"/>
        <scheme val="minor"/>
      </rPr>
      <t xml:space="preserve"> Porcentaje de Remoción de Sargazo.</t>
    </r>
  </si>
  <si>
    <r>
      <t xml:space="preserve">A. 1.03.1.1.6.5 </t>
    </r>
    <r>
      <rPr>
        <sz val="12"/>
        <color theme="1"/>
        <rFont val="Calibri"/>
        <family val="2"/>
        <scheme val="minor"/>
      </rPr>
      <t>Programa de Cribado de Arena de las Playas Públicas del Municipio de Benito Juárez.</t>
    </r>
  </si>
  <si>
    <r>
      <t xml:space="preserve">PAC:  </t>
    </r>
    <r>
      <rPr>
        <sz val="12"/>
        <color theme="1"/>
        <rFont val="Calibri"/>
        <family val="2"/>
        <scheme val="minor"/>
      </rPr>
      <t>Porcentaje  de Arenales Cribados realizados.</t>
    </r>
  </si>
  <si>
    <r>
      <t>Justificación Trimestral:</t>
    </r>
    <r>
      <rPr>
        <sz val="12"/>
        <color theme="1"/>
        <rFont val="Calibri"/>
        <family val="2"/>
        <scheme val="minor"/>
      </rPr>
      <t xml:space="preserve"> En este trimestre no se cumplio con la meta programada, ya que por cuestiones administrativas, la licitacion con las máquinas cribadoras se realizó hasta marzo. Se estuvo cribando manualmente.</t>
    </r>
    <r>
      <rPr>
        <b/>
        <sz val="12"/>
        <color theme="1"/>
        <rFont val="Calibri"/>
        <family val="2"/>
        <scheme val="minor"/>
      </rPr>
      <t xml:space="preserve">
Justificación Anual: </t>
    </r>
    <r>
      <rPr>
        <sz val="12"/>
        <color theme="1"/>
        <rFont val="Calibri"/>
        <family val="2"/>
        <scheme val="minor"/>
      </rPr>
      <t>En lo que resta del año se espera cumplir con la meta programada.</t>
    </r>
  </si>
  <si>
    <r>
      <t xml:space="preserve">A. 1.03.1.1.6.6 </t>
    </r>
    <r>
      <rPr>
        <sz val="12"/>
        <color theme="1"/>
        <rFont val="Calibri"/>
        <family val="2"/>
        <scheme val="minor"/>
      </rPr>
      <t>Programa de Limpieza de Playas y Remoción de Sargazo en la  ZOFEMAT.</t>
    </r>
  </si>
  <si>
    <r>
      <t xml:space="preserve">PDRP:  </t>
    </r>
    <r>
      <rPr>
        <sz val="12"/>
        <color theme="1"/>
        <rFont val="Calibri"/>
        <family val="2"/>
        <scheme val="minor"/>
      </rPr>
      <t>Porcentaje de Desechos Recolectados de las Playas.</t>
    </r>
  </si>
  <si>
    <r>
      <t xml:space="preserve">Justificación Trimestral: </t>
    </r>
    <r>
      <rPr>
        <sz val="12"/>
        <color theme="1"/>
        <rFont val="Calibri"/>
        <family val="2"/>
        <scheme val="minor"/>
      </rPr>
      <t xml:space="preserve">En este trimestre no se cumplió con lo programado de limpieza de las playas y remoción de sargazo, ya que el arribo de esta alga fue menor a lo esperado.            
</t>
    </r>
    <r>
      <rPr>
        <b/>
        <sz val="12"/>
        <color theme="1"/>
        <rFont val="Calibri"/>
        <family val="2"/>
        <scheme val="minor"/>
      </rPr>
      <t xml:space="preserve">
Justificación Anual: </t>
    </r>
    <r>
      <rPr>
        <sz val="12"/>
        <color theme="1"/>
        <rFont val="Calibri"/>
        <family val="2"/>
        <scheme val="minor"/>
      </rPr>
      <t xml:space="preserve">En lo que va del año, no se ha cumplido con la meta anual, ya que el arribo de sargazo ha sido menor a lo programado.   </t>
    </r>
  </si>
  <si>
    <r>
      <t xml:space="preserve">C. 1.03.1.1.7 </t>
    </r>
    <r>
      <rPr>
        <sz val="12"/>
        <color theme="1"/>
        <rFont val="Calibri"/>
        <family val="2"/>
        <scheme val="minor"/>
      </rPr>
      <t>Licencias de Funcionamiento de los Comercios del Municipio de Benito Juárez Inspeccionadas.</t>
    </r>
  </si>
  <si>
    <r>
      <t xml:space="preserve">PEV:  </t>
    </r>
    <r>
      <rPr>
        <sz val="12"/>
        <color theme="1"/>
        <rFont val="Calibri"/>
        <family val="2"/>
        <scheme val="minor"/>
      </rPr>
      <t>Porcentaje de establecimientos Visitados</t>
    </r>
  </si>
  <si>
    <r>
      <t>Justificación Trimestral y Anual:</t>
    </r>
    <r>
      <rPr>
        <sz val="12"/>
        <color theme="1"/>
        <rFont val="Calibri"/>
        <family val="2"/>
        <scheme val="minor"/>
      </rPr>
      <t xml:space="preserve"> En este trimestre se logró superar la meta en un 100.66 % debido a los distintos operativos  programados a los establecimientos comerciales, verificando y exhortando a que los contribuyentes cumplan con sus obligaciones fiscales municipales como lo es  la Licencia de Funcionamiento, asimismo se logra una meta anual del 15.10% 
</t>
    </r>
    <r>
      <rPr>
        <b/>
        <sz val="12"/>
        <color theme="1"/>
        <rFont val="Calibri"/>
        <family val="2"/>
        <scheme val="minor"/>
      </rPr>
      <t xml:space="preserve">
</t>
    </r>
  </si>
  <si>
    <r>
      <t>A. 1.03.1.1.7.1</t>
    </r>
    <r>
      <rPr>
        <sz val="12"/>
        <color theme="1"/>
        <rFont val="Calibri"/>
        <family val="2"/>
        <scheme val="minor"/>
      </rPr>
      <t xml:space="preserve"> Levantamiento de Actas de Inspección a los Establecimientos que No Cuentan con la Licencia de Funcionamiento.</t>
    </r>
  </si>
  <si>
    <r>
      <t xml:space="preserve">PEQNLF:  </t>
    </r>
    <r>
      <rPr>
        <sz val="12"/>
        <color theme="1"/>
        <rFont val="Calibri"/>
        <family val="2"/>
        <scheme val="minor"/>
      </rPr>
      <t>Porcentaje de Establecimientos que No Cuentan con la Licencia de Funcionamiento.</t>
    </r>
  </si>
  <si>
    <r>
      <t xml:space="preserve">Justificación Trimestral y Anual:  </t>
    </r>
    <r>
      <rPr>
        <sz val="12"/>
        <color theme="1"/>
        <rFont val="Calibri"/>
        <family val="2"/>
        <scheme val="minor"/>
      </rPr>
      <t>Se logró alcanzar en el trimestre el 49.70% en el número de actas de inspección debido al  operativo anual para verificar licencias 2022, cuya porroga vence el 15 de abril  logrando un avance anual del 7.45% de 326 establecimientos que No cuentan con la Licencia de Funcionamiento de las 4378 programadas.</t>
    </r>
    <r>
      <rPr>
        <b/>
        <sz val="12"/>
        <color theme="1"/>
        <rFont val="Calibri"/>
        <family val="2"/>
        <scheme val="minor"/>
      </rPr>
      <t xml:space="preserve">
</t>
    </r>
  </si>
  <si>
    <r>
      <t xml:space="preserve">A. 1.03.1.1.7.2  </t>
    </r>
    <r>
      <rPr>
        <sz val="12"/>
        <color theme="1"/>
        <rFont val="Calibri"/>
        <family val="2"/>
        <scheme val="minor"/>
      </rPr>
      <t>Atención a Quejas Ciudadanas de Comercios.</t>
    </r>
  </si>
  <si>
    <r>
      <t>PQCA:</t>
    </r>
    <r>
      <rPr>
        <sz val="12"/>
        <color theme="1"/>
        <rFont val="Calibri"/>
        <family val="2"/>
        <scheme val="minor"/>
      </rPr>
      <t xml:space="preserve"> Porcentaje de Quejas Ciudadanas Atendidas.</t>
    </r>
  </si>
  <si>
    <r>
      <t xml:space="preserve">Justificación Trimestral y Anual:  </t>
    </r>
    <r>
      <rPr>
        <sz val="12"/>
        <color theme="1"/>
        <rFont val="Calibri"/>
        <family val="2"/>
        <scheme val="minor"/>
      </rPr>
      <t xml:space="preserve">Se realizaron distintos operativos debido a las quejas ingresadas logrando rebasar la meta trimestral en un 10%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armonia en sus colonias o viviendas, por lo cual se obtuvo un resultado anual del 25.62%  </t>
    </r>
  </si>
  <si>
    <r>
      <t xml:space="preserve">C. 1.03.1.1.8 </t>
    </r>
    <r>
      <rPr>
        <sz val="12"/>
        <color theme="1"/>
        <rFont val="Calibri"/>
        <family val="2"/>
        <scheme val="minor"/>
      </rPr>
      <t xml:space="preserve"> Rezago de impuesto predial y multas de diversas dependencias municipales y federales no fiscalizables notificadas.</t>
    </r>
  </si>
  <si>
    <r>
      <t>PNR:</t>
    </r>
    <r>
      <rPr>
        <sz val="12"/>
        <color theme="1"/>
        <rFont val="Calibri"/>
        <family val="2"/>
        <scheme val="minor"/>
      </rPr>
      <t xml:space="preserve"> Porcentaje de Notificaciones Realizadas.</t>
    </r>
  </si>
  <si>
    <r>
      <t xml:space="preserve">Justificacion Trimestral: </t>
    </r>
    <r>
      <rPr>
        <sz val="12"/>
        <color theme="1"/>
        <rFont val="Calibri"/>
        <family val="2"/>
        <scheme val="minor"/>
      </rPr>
      <t xml:space="preserve">Durante este periodo, en relación al cobro de rezago de Impuesto Predial se alcanzo el 97% de  la meta programada, toda vez que se apoya a "La Jornada de Atencion Ciudadana". Asi mismo se logra un avance del 51% como resultado del Procedimiento Administrativo de Ejecución en las Multas Federales y Municipales No Fiscales.
</t>
    </r>
    <r>
      <rPr>
        <b/>
        <sz val="12"/>
        <color theme="1"/>
        <rFont val="Calibri"/>
        <family val="2"/>
        <scheme val="minor"/>
      </rPr>
      <t xml:space="preserve">
Justificación Anual: </t>
    </r>
    <r>
      <rPr>
        <sz val="12"/>
        <color theme="1"/>
        <rFont val="Calibri"/>
        <family val="2"/>
        <scheme val="minor"/>
      </rPr>
      <t>Se alcanzo un 25%  anual, debido a los programas de "Cancun Nos Une" en el que se solicita apoyar y ayudar a la ciudadania al tramite de rezago de Impuesto Predial, sin embargo en relacion a las multas federales y municipales no fiscales solo se logra un 15% anual toda vez que los contribuyentes no fueron localizable y/o domicilios desocupados.</t>
    </r>
  </si>
  <si>
    <r>
      <t>A. 1.03.1.1.8.1</t>
    </r>
    <r>
      <rPr>
        <sz val="12"/>
        <color theme="1"/>
        <rFont val="Calibri"/>
        <family val="2"/>
        <scheme val="minor"/>
      </rPr>
      <t xml:space="preserve"> Gestión de cobro y/o Procedimiento Administrativo de Ejecución del Rezago de Impuesto Predial.</t>
    </r>
  </si>
  <si>
    <r>
      <t xml:space="preserve">PCMN: </t>
    </r>
    <r>
      <rPr>
        <sz val="12"/>
        <color theme="1"/>
        <rFont val="Calibri"/>
        <family val="2"/>
        <scheme val="minor"/>
      </rPr>
      <t xml:space="preserve"> Porcentaje de contribuyentes morosos notificados.</t>
    </r>
  </si>
  <si>
    <r>
      <t>Justificación Trimestral: E</t>
    </r>
    <r>
      <rPr>
        <sz val="12"/>
        <color theme="1"/>
        <rFont val="Calibri"/>
        <family val="2"/>
        <scheme val="minor"/>
      </rPr>
      <t>n relación a este trimestre, se alcanza la meta un 97%, debido a que se implemento "La Jornada de Atención Ciudadana ¡CANCÚN NOS UNE!, en la que solicito abarcar el mayor número de contribuyentes morosos. Asi como apoyar a la ciudadanía en el trámite de pago de Impuesto Predial.</t>
    </r>
    <r>
      <rPr>
        <b/>
        <sz val="12"/>
        <color theme="1"/>
        <rFont val="Calibri"/>
        <family val="2"/>
        <scheme val="minor"/>
      </rPr>
      <t xml:space="preserve">
Justificación Anual: </t>
    </r>
    <r>
      <rPr>
        <sz val="12"/>
        <color theme="1"/>
        <rFont val="Calibri"/>
        <family val="2"/>
        <scheme val="minor"/>
      </rPr>
      <t xml:space="preserve">Se logra un avance anual del 25%, para asi apoyar a la ciudadanía en el pago del Impuesto Predial.  </t>
    </r>
  </si>
  <si>
    <r>
      <t xml:space="preserve">A. 1.03.1.1.8.2 </t>
    </r>
    <r>
      <rPr>
        <sz val="12"/>
        <color theme="1"/>
        <rFont val="Calibri"/>
        <family val="2"/>
        <scheme val="minor"/>
      </rPr>
      <t>Gestión de cobro y/o Procedimiento Administrativo de Ejecución de Multas Municipales y Federales no Fiscalizables.</t>
    </r>
  </si>
  <si>
    <r>
      <t xml:space="preserve">PMP:   </t>
    </r>
    <r>
      <rPr>
        <sz val="12"/>
        <color theme="1"/>
        <rFont val="Calibri"/>
        <family val="2"/>
        <scheme val="minor"/>
      </rPr>
      <t>Porcentaje de multas pagadas.</t>
    </r>
  </si>
  <si>
    <r>
      <t xml:space="preserve">Justificacion Trimestral: </t>
    </r>
    <r>
      <rPr>
        <sz val="12"/>
        <color theme="1"/>
        <rFont val="Calibri"/>
        <family val="2"/>
        <scheme val="minor"/>
      </rPr>
      <t xml:space="preserve">Durante este trimestre se logró solo el 51% de la meta del cobro de multas, toda vez que como resultado del procedimiento administrativo de ejecución a los contribuyentes; los supuestos que se obtuvieron fueron no localizables o desocupaciones. Por lo que es necesario coadyuvar con diversas autoridades a fin de obtener mas información respecto a los nuevos domicilios de dichos contribuyentes, con la finalidad de realizar nuevamente la ejecución de cobro.
</t>
    </r>
    <r>
      <rPr>
        <b/>
        <sz val="12"/>
        <color theme="1"/>
        <rFont val="Calibri"/>
        <family val="2"/>
        <scheme val="minor"/>
      </rPr>
      <t xml:space="preserve">
Justificación Anual: </t>
    </r>
    <r>
      <rPr>
        <sz val="12"/>
        <color theme="1"/>
        <rFont val="Calibri"/>
        <family val="2"/>
        <scheme val="minor"/>
      </rPr>
      <t>En relación a las multas proporcionadas por diversas autoridades, con el  fin de ejecutar el procedimiento administrativo de ejecución se tuvo como resultado la no localización de contribuyentes y/o desocupación de domicilios, logrando anualmente solo el 15% .</t>
    </r>
  </si>
  <si>
    <r>
      <t>C. 1.03.1.1.9</t>
    </r>
    <r>
      <rPr>
        <sz val="12"/>
        <color theme="1"/>
        <rFont val="Calibri"/>
        <family val="2"/>
        <scheme val="minor"/>
      </rPr>
      <t xml:space="preserve"> Pagos a proveedores y  de pago de nomina empleados.</t>
    </r>
  </si>
  <si>
    <r>
      <t xml:space="preserve">PPTR:   </t>
    </r>
    <r>
      <rPr>
        <sz val="12"/>
        <color theme="1"/>
        <rFont val="Calibri"/>
        <family val="2"/>
        <scheme val="minor"/>
      </rPr>
      <t>Porcentaje de Pagos Totales Realizados.</t>
    </r>
  </si>
  <si>
    <r>
      <t xml:space="preserve">Justificacion Trimestral: </t>
    </r>
    <r>
      <rPr>
        <sz val="12"/>
        <color theme="1"/>
        <rFont val="Calibri"/>
        <family val="2"/>
        <scheme val="minor"/>
      </rPr>
      <t>En este trimestre se logró superar las metas establecidadas en un 7.94%, esto debido a una eficacia en los pagos programados.</t>
    </r>
    <r>
      <rPr>
        <b/>
        <sz val="12"/>
        <color theme="1"/>
        <rFont val="Calibri"/>
        <family val="2"/>
        <scheme val="minor"/>
      </rPr>
      <t xml:space="preserve">
Justificación Anual: </t>
    </r>
    <r>
      <rPr>
        <sz val="12"/>
        <color theme="1"/>
        <rFont val="Calibri"/>
        <family val="2"/>
        <scheme val="minor"/>
      </rPr>
      <t xml:space="preserve">El avance del 22.54 % en el primer trimestre, corresponde a un porcentaje optimo del avence en relación a lo programado. </t>
    </r>
  </si>
  <si>
    <r>
      <t xml:space="preserve">A. 1.03.1.1.9.1 </t>
    </r>
    <r>
      <rPr>
        <sz val="12"/>
        <color theme="1"/>
        <rFont val="Calibri"/>
        <family val="2"/>
        <scheme val="minor"/>
      </rPr>
      <t>Emisión de pagos por cheque y transferencia a proveedores.</t>
    </r>
  </si>
  <si>
    <r>
      <t xml:space="preserve">PPE:  </t>
    </r>
    <r>
      <rPr>
        <sz val="12"/>
        <color theme="1"/>
        <rFont val="Calibri"/>
        <family val="2"/>
        <scheme val="minor"/>
      </rPr>
      <t xml:space="preserve"> Porcentaje de Pagos Emitidos.</t>
    </r>
  </si>
  <si>
    <r>
      <t xml:space="preserve">Justificacion Trimestral: </t>
    </r>
    <r>
      <rPr>
        <sz val="12"/>
        <color theme="1"/>
        <rFont val="Calibri"/>
        <family val="2"/>
        <scheme val="minor"/>
      </rPr>
      <t xml:space="preserve">En este trimestre se logró superar la meta en un 8%, debido a la oportuna realización de los pagos programados a proveedores.
</t>
    </r>
    <r>
      <rPr>
        <b/>
        <sz val="12"/>
        <color theme="1"/>
        <rFont val="Calibri"/>
        <family val="2"/>
        <scheme val="minor"/>
      </rPr>
      <t xml:space="preserve">
Justificación Anual:  </t>
    </r>
    <r>
      <rPr>
        <sz val="12"/>
        <color theme="1"/>
        <rFont val="Calibri"/>
        <family val="2"/>
        <scheme val="minor"/>
      </rPr>
      <t xml:space="preserve">El avance del 22.50 % en el primer trimestre, corresponde a un porcentaje optimo del avence en relación a lo programado. </t>
    </r>
  </si>
  <si>
    <r>
      <t xml:space="preserve">A. 1.03.1.1.9.2 </t>
    </r>
    <r>
      <rPr>
        <sz val="12"/>
        <color theme="1"/>
        <rFont val="Calibri"/>
        <family val="2"/>
        <scheme val="minor"/>
      </rPr>
      <t>Emisión de Pagos de nómina a empleados.</t>
    </r>
  </si>
  <si>
    <r>
      <t xml:space="preserve">PPNE: </t>
    </r>
    <r>
      <rPr>
        <sz val="12"/>
        <color theme="1"/>
        <rFont val="Calibri"/>
        <family val="2"/>
        <scheme val="minor"/>
      </rPr>
      <t xml:space="preserve"> Porcentaje de Pagos de Nómina Emitidos.</t>
    </r>
  </si>
  <si>
    <r>
      <t xml:space="preserve">Justificacion Trimestral: </t>
    </r>
    <r>
      <rPr>
        <sz val="12"/>
        <color theme="1"/>
        <rFont val="Calibri"/>
        <family val="2"/>
        <scheme val="minor"/>
      </rPr>
      <t>Se obtuvo un cumplimiento del 100% en el pago de nómina,debido a la oportuna realización de los pagos programado a nóminas.</t>
    </r>
    <r>
      <rPr>
        <b/>
        <sz val="12"/>
        <color theme="1"/>
        <rFont val="Calibri"/>
        <family val="2"/>
        <scheme val="minor"/>
      </rPr>
      <t xml:space="preserve">
Justificación Anual:</t>
    </r>
    <r>
      <rPr>
        <sz val="12"/>
        <color theme="1"/>
        <rFont val="Calibri"/>
        <family val="2"/>
        <scheme val="minor"/>
      </rPr>
      <t xml:space="preserve"> El avance del 29.63 % en el primer trimestre, corresponde a un porcentaje ideal del avance en relación a lo programado.</t>
    </r>
  </si>
  <si>
    <r>
      <t>A. 1.03.1.1.9.3</t>
    </r>
    <r>
      <rPr>
        <sz val="12"/>
        <color theme="1"/>
        <rFont val="Calibri"/>
        <family val="2"/>
        <scheme val="minor"/>
      </rPr>
      <t xml:space="preserve"> Reducción de días de pago a proveedores.</t>
    </r>
  </si>
  <si>
    <r>
      <t xml:space="preserve">PRDPP: </t>
    </r>
    <r>
      <rPr>
        <sz val="12"/>
        <color theme="1"/>
        <rFont val="Calibri"/>
        <family val="2"/>
        <scheme val="minor"/>
      </rPr>
      <t xml:space="preserve"> Porcentaje de Reducción de Días de Pago a Proveedores.</t>
    </r>
  </si>
  <si>
    <t>Descendente
Regular</t>
  </si>
  <si>
    <r>
      <t xml:space="preserve">Justificación Trimestral y Anual: </t>
    </r>
    <r>
      <rPr>
        <sz val="12"/>
        <color theme="1"/>
        <rFont val="Calibri"/>
        <family val="2"/>
        <scheme val="minor"/>
      </rPr>
      <t xml:space="preserve">Se obtuvo un cumplimiento del 95.09% en el cual se resalta el buen manejo en los tiempos de pagos de los pasivos.
</t>
    </r>
    <r>
      <rPr>
        <b/>
        <sz val="12"/>
        <color theme="1"/>
        <rFont val="Calibri"/>
        <family val="2"/>
        <scheme val="minor"/>
      </rPr>
      <t xml:space="preserve">
</t>
    </r>
  </si>
  <si>
    <r>
      <t xml:space="preserve">C. 1.03.1.1.10 </t>
    </r>
    <r>
      <rPr>
        <sz val="12"/>
        <color theme="1"/>
        <rFont val="Calibri"/>
        <family val="2"/>
        <scheme val="minor"/>
      </rPr>
      <t>Contribuciones tributarias (Cobro de Impuestos, derechos, productos, aprovechamientos, participaciones y otros Ingresos y los fondos de aportación general) recaudados.</t>
    </r>
  </si>
  <si>
    <r>
      <t xml:space="preserve">PCT: </t>
    </r>
    <r>
      <rPr>
        <sz val="12"/>
        <color theme="1"/>
        <rFont val="Calibri"/>
        <family val="2"/>
        <scheme val="minor"/>
      </rPr>
      <t>Porcentaje de Contribuciones Tributarias.</t>
    </r>
  </si>
  <si>
    <r>
      <t xml:space="preserve">Justificación Trimestral y Anual: </t>
    </r>
    <r>
      <rPr>
        <sz val="12"/>
        <color theme="1"/>
        <rFont val="Calibri"/>
        <family val="2"/>
        <scheme val="minor"/>
      </rPr>
      <t xml:space="preserve">A la fecha la cuenta pública se encuentra en proceso de cierre. (Fecha aproximada 30-abril-2023), en apego al Artículo 51 de la Ley General de Contabilidad Gubernamental.
</t>
    </r>
    <r>
      <rPr>
        <b/>
        <sz val="12"/>
        <color theme="1"/>
        <rFont val="Calibri"/>
        <family val="2"/>
        <scheme val="minor"/>
      </rPr>
      <t xml:space="preserve">
</t>
    </r>
  </si>
  <si>
    <r>
      <t xml:space="preserve">A. 1.03.1.1.10.1 </t>
    </r>
    <r>
      <rPr>
        <sz val="12"/>
        <color theme="1"/>
        <rFont val="Calibri"/>
        <family val="2"/>
        <scheme val="minor"/>
      </rPr>
      <t xml:space="preserve">Recaudación anual de Impuesto Predial. </t>
    </r>
  </si>
  <si>
    <r>
      <t xml:space="preserve">PIPR:  </t>
    </r>
    <r>
      <rPr>
        <sz val="12"/>
        <color theme="1"/>
        <rFont val="Calibri"/>
        <family val="2"/>
        <scheme val="minor"/>
      </rPr>
      <t>Porcentaje de Impuesto Predial Recaudado.</t>
    </r>
  </si>
  <si>
    <r>
      <t xml:space="preserve">A. 1.03.1.1.10.2 </t>
    </r>
    <r>
      <rPr>
        <sz val="12"/>
        <color theme="1"/>
        <rFont val="Calibri"/>
        <family val="2"/>
        <scheme val="minor"/>
      </rPr>
      <t>Renovación de Licencias de Funcionamiento.</t>
    </r>
  </si>
  <si>
    <r>
      <t>PLFR:</t>
    </r>
    <r>
      <rPr>
        <sz val="12"/>
        <color theme="1"/>
        <rFont val="Calibri"/>
        <family val="2"/>
        <scheme val="minor"/>
      </rPr>
      <t xml:space="preserve"> Porcentaje  de Licencias de Funcionamiento renovadas.</t>
    </r>
  </si>
  <si>
    <r>
      <t xml:space="preserve">Justificación Trimestral: </t>
    </r>
    <r>
      <rPr>
        <sz val="12"/>
        <color theme="1"/>
        <rFont val="Calibri"/>
        <family val="2"/>
        <scheme val="minor"/>
      </rPr>
      <t>Se informa que este incremento se deriva de los mecanismos de agilización en trámites y servicios instaurados y optimizados en este ejercicio 2023, mediante el uso de plataformas digitales  se ha tenido un escalamiento en el flujo de punta a punta con cada dependencia normativa, por lo que ha beneficiado en los tiempos de respuesta de cada dependencia y en el módulo de refrendo el sistema cuenta con un algoritmo paa autorizar leyendo estatus y vigencias de los permisos obligatorios.</t>
    </r>
    <r>
      <rPr>
        <b/>
        <sz val="12"/>
        <color theme="1"/>
        <rFont val="Calibri"/>
        <family val="2"/>
        <scheme val="minor"/>
      </rPr>
      <t xml:space="preserve">
Justificación Anual: </t>
    </r>
    <r>
      <rPr>
        <sz val="12"/>
        <color theme="1"/>
        <rFont val="Calibri"/>
        <family val="2"/>
        <scheme val="minor"/>
      </rPr>
      <t>Logrando un 64.90% de avance anual programado.</t>
    </r>
  </si>
  <si>
    <r>
      <t>A. 1.03.1.1.10.3</t>
    </r>
    <r>
      <rPr>
        <sz val="12"/>
        <color theme="1"/>
        <rFont val="Calibri"/>
        <family val="2"/>
        <scheme val="minor"/>
      </rPr>
      <t xml:space="preserve"> Realización de Jornadas de Regularización de trámites y descuentos Municipales.</t>
    </r>
  </si>
  <si>
    <r>
      <t xml:space="preserve">PJRR: </t>
    </r>
    <r>
      <rPr>
        <sz val="12"/>
        <color theme="1"/>
        <rFont val="Calibri"/>
        <family val="2"/>
        <scheme val="minor"/>
      </rPr>
      <t xml:space="preserve"> Porcentaje de Jornadas de Regularización Realizadas.</t>
    </r>
  </si>
  <si>
    <r>
      <t xml:space="preserve">Justificación Trimestral: </t>
    </r>
    <r>
      <rPr>
        <sz val="12"/>
        <color theme="1"/>
        <rFont val="Calibri"/>
        <family val="2"/>
        <scheme val="minor"/>
      </rPr>
      <t>En este trimestre se logra la meta derivada de las acciones de gobierno de la actual administración bajo el programa ejecutado denominado  “Cancún nos Une” Jornadas de Atención Ciudadana, que a lo largo del año se realizarán en once sedes diferentes para acercar más de 50 trámites y servicios a la ciudadanía, con el fin de facilitar el acceso a soluciones, así como escuchar de primera mano las propuesta de los cancunenses en audiencias públicas. En este sentido la Dirección de Ingresos participa en alineación y apoyo a estas acciones de gobierno, integrando sus jornadas de cobro a las audiencias que tiene establecidas el programa institucional de la Presidenta.</t>
    </r>
    <r>
      <rPr>
        <b/>
        <sz val="12"/>
        <color theme="1"/>
        <rFont val="Calibri"/>
        <family val="2"/>
        <scheme val="minor"/>
      </rPr>
      <t xml:space="preserve">
Justificación Anual: </t>
    </r>
    <r>
      <rPr>
        <sz val="12"/>
        <color theme="1"/>
        <rFont val="Calibri"/>
        <family val="2"/>
        <scheme val="minor"/>
      </rPr>
      <t>Logrando un 25% de avance anual programado.</t>
    </r>
  </si>
  <si>
    <t>PERÍODO QUE SE INFORMA: DEL 1 DE ENERO AL 30 DE JUNIO 2023.</t>
  </si>
  <si>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Justificación Anual:</t>
    </r>
    <r>
      <rPr>
        <sz val="12"/>
        <color theme="1"/>
        <rFont val="Calibri"/>
        <family val="2"/>
        <scheme val="minor"/>
      </rPr>
      <t xml:space="preserve"> Logrando un avance anual del 50% con 24 acciones realizadas de las 48  planeadas, implementando estrategias y jornadas  de recaudación para cumplir con los objetivos programados.</t>
    </r>
  </si>
  <si>
    <r>
      <rPr>
        <b/>
        <sz val="12"/>
        <color theme="1"/>
        <rFont val="Calibri"/>
        <family val="2"/>
        <scheme val="minor"/>
      </rPr>
      <t>Justificación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Justificación Anual:</t>
    </r>
    <r>
      <rPr>
        <sz val="12"/>
        <color theme="1"/>
        <rFont val="Calibri"/>
        <family val="2"/>
        <scheme val="minor"/>
      </rPr>
      <t xml:space="preserve"> Logrando un avance anual del 50% con 24 acciones realizadas de las 48  planeadas, permitiendo cumplir con sus compromisos que la población demanda.</t>
    </r>
  </si>
  <si>
    <r>
      <t xml:space="preserve">Justificación Trimestral: </t>
    </r>
    <r>
      <rPr>
        <sz val="12"/>
        <color theme="1"/>
        <rFont val="Calibri"/>
        <family val="2"/>
        <scheme val="minor"/>
      </rPr>
      <t>Se alcanzó el  97.14 % de la meta programada en los servicios catastrales solicitados por los contribuyentes lo que permitió actualizar los valores catastrales programados.</t>
    </r>
    <r>
      <rPr>
        <b/>
        <sz val="12"/>
        <color theme="1"/>
        <rFont val="Calibri"/>
        <family val="2"/>
        <scheme val="minor"/>
      </rPr>
      <t xml:space="preserve">
Justificación Anual: </t>
    </r>
    <r>
      <rPr>
        <sz val="12"/>
        <color theme="1"/>
        <rFont val="Calibri"/>
        <family val="2"/>
        <scheme val="minor"/>
      </rPr>
      <t>Logrando un 47.86% de la meta anual programada.</t>
    </r>
  </si>
  <si>
    <r>
      <t xml:space="preserve">Justificación Trimestral: </t>
    </r>
    <r>
      <rPr>
        <sz val="12"/>
        <color theme="1"/>
        <rFont val="Calibri"/>
        <family val="2"/>
        <scheme val="minor"/>
      </rPr>
      <t>Se alcanzó el  91% de la meta programada en los servicios catastrales solicitados por los contribuyentes.</t>
    </r>
    <r>
      <rPr>
        <b/>
        <sz val="12"/>
        <color theme="1"/>
        <rFont val="Calibri"/>
        <family val="2"/>
        <scheme val="minor"/>
      </rPr>
      <t xml:space="preserve">
Justificación Anual:</t>
    </r>
    <r>
      <rPr>
        <sz val="12"/>
        <color theme="1"/>
        <rFont val="Calibri"/>
        <family val="2"/>
        <scheme val="minor"/>
      </rPr>
      <t xml:space="preserve"> Logrando un 44.75% de la meta anual programada.</t>
    </r>
  </si>
  <si>
    <r>
      <t xml:space="preserve">Justificación Trimestral: </t>
    </r>
    <r>
      <rPr>
        <sz val="12"/>
        <color theme="1"/>
        <rFont val="Calibri"/>
        <family val="2"/>
        <scheme val="minor"/>
      </rPr>
      <t xml:space="preserve">Se alcanzó el  96.67% de la meta programada en los servicios catastrales solicitados por los contribuyentes. Es de mencionar que esta Dirección ofrece sus trámites y servicios de acuerdo a la demanda por parte de los contribuyentes .
</t>
    </r>
    <r>
      <rPr>
        <b/>
        <sz val="12"/>
        <color theme="1"/>
        <rFont val="Calibri"/>
        <family val="2"/>
        <scheme val="minor"/>
      </rPr>
      <t xml:space="preserve">
Justificación Anual: </t>
    </r>
    <r>
      <rPr>
        <sz val="12"/>
        <color theme="1"/>
        <rFont val="Calibri"/>
        <family val="2"/>
        <scheme val="minor"/>
      </rPr>
      <t>Logrando un 46.25% de la meta anual programada.</t>
    </r>
  </si>
  <si>
    <r>
      <t xml:space="preserve">Justificación Trimestral: </t>
    </r>
    <r>
      <rPr>
        <sz val="12"/>
        <color theme="1"/>
        <rFont val="Calibri"/>
        <family val="2"/>
        <scheme val="minor"/>
      </rPr>
      <t xml:space="preserve">Se logra el objetivo trimestral al rebasar ligeramente la meta en un 3%  en relación a los operativos oportunos programados.
</t>
    </r>
    <r>
      <rPr>
        <b/>
        <sz val="12"/>
        <color theme="1"/>
        <rFont val="Calibri"/>
        <family val="2"/>
        <scheme val="minor"/>
      </rPr>
      <t xml:space="preserve">
Justificación Anual:</t>
    </r>
    <r>
      <rPr>
        <sz val="12"/>
        <color theme="1"/>
        <rFont val="Calibri"/>
        <family val="2"/>
        <scheme val="minor"/>
      </rPr>
      <t xml:space="preserve"> Logrando un 55.14% de la meta anual programada.</t>
    </r>
  </si>
  <si>
    <r>
      <t xml:space="preserve">Justificación Trimestral: </t>
    </r>
    <r>
      <rPr>
        <sz val="12"/>
        <color theme="1"/>
        <rFont val="Calibri"/>
        <family val="2"/>
        <scheme val="minor"/>
      </rPr>
      <t xml:space="preserve">Se logra la meta en un 98% en las verificaciones mediante verificaciones oportunas.
</t>
    </r>
    <r>
      <rPr>
        <b/>
        <sz val="12"/>
        <color theme="1"/>
        <rFont val="Calibri"/>
        <family val="2"/>
        <scheme val="minor"/>
      </rPr>
      <t xml:space="preserve">
Justificación Anual: </t>
    </r>
    <r>
      <rPr>
        <sz val="12"/>
        <color theme="1"/>
        <rFont val="Calibri"/>
        <family val="2"/>
        <scheme val="minor"/>
      </rPr>
      <t>Logrando un 54.13% de la meta anual programada.</t>
    </r>
  </si>
  <si>
    <r>
      <t xml:space="preserve">Justificación Trimestral: </t>
    </r>
    <r>
      <rPr>
        <sz val="12"/>
        <color theme="1"/>
        <rFont val="Calibri"/>
        <family val="2"/>
        <scheme val="minor"/>
      </rPr>
      <t xml:space="preserve">Se logra  la meta en un 98%  en relación al seguimiento oportuno del tiempo de respueta en atender las quejas en tiempo y forma.
</t>
    </r>
    <r>
      <rPr>
        <b/>
        <sz val="12"/>
        <color theme="1"/>
        <rFont val="Calibri"/>
        <family val="2"/>
        <scheme val="minor"/>
      </rPr>
      <t xml:space="preserve">
Justificación Anual: </t>
    </r>
    <r>
      <rPr>
        <sz val="12"/>
        <color theme="1"/>
        <rFont val="Calibri"/>
        <family val="2"/>
        <scheme val="minor"/>
      </rPr>
      <t>Logrando un 62.43% de la meta anual programada.</t>
    </r>
  </si>
  <si>
    <r>
      <t xml:space="preserve">Justificación Trimestral:  </t>
    </r>
    <r>
      <rPr>
        <sz val="12"/>
        <color theme="1"/>
        <rFont val="Calibri"/>
        <family val="2"/>
        <scheme val="minor"/>
      </rPr>
      <t>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t>
    </r>
    <r>
      <rPr>
        <b/>
        <sz val="12"/>
        <color theme="1"/>
        <rFont val="Calibri"/>
        <family val="2"/>
        <scheme val="minor"/>
      </rPr>
      <t xml:space="preserve">
Justificación Anual:  </t>
    </r>
    <r>
      <rPr>
        <sz val="12"/>
        <color theme="1"/>
        <rFont val="Calibri"/>
        <family val="2"/>
        <scheme val="minor"/>
      </rPr>
      <t>Logrando un avance del 50% al realizar las acciones de coordinación eficiente en tiempo y forma.</t>
    </r>
  </si>
  <si>
    <r>
      <t>Justificación Trimestral:</t>
    </r>
    <r>
      <rPr>
        <sz val="12"/>
        <color theme="1"/>
        <rFont val="Calibri"/>
        <family val="2"/>
        <scheme val="minor"/>
      </rPr>
      <t xml:space="preserve"> La Dirección de Contabilidad logró el 100% de su meta trimestral al realizar acciones inmediatas, posterior al cierre del Primer Trimestre para su publicación en la página oficial del Municipio de Benito Juárez en la sección de Transparencia Presupuestaria-Armonización Contable, cumpliendo asì con las disposiciones del Título Quinto de la Ley General de Contabilidad Gubernamental. </t>
    </r>
    <r>
      <rPr>
        <b/>
        <sz val="12"/>
        <color theme="1"/>
        <rFont val="Calibri"/>
        <family val="2"/>
        <scheme val="minor"/>
      </rPr>
      <t xml:space="preserve">
Justificación Anual: </t>
    </r>
    <r>
      <rPr>
        <sz val="12"/>
        <color theme="1"/>
        <rFont val="Calibri"/>
        <family val="2"/>
        <scheme val="minor"/>
      </rPr>
      <t>Logrando un avance del 50% al realizar las acciones imediatas con eficiencia.</t>
    </r>
  </si>
  <si>
    <r>
      <t xml:space="preserve">Justificación Trimestral: </t>
    </r>
    <r>
      <rPr>
        <sz val="12"/>
        <color theme="1"/>
        <rFont val="Calibri"/>
        <family val="2"/>
        <scheme val="minor"/>
      </rPr>
      <t xml:space="preserve">La Dirección de Contabilidad logró el 100% de su meta trimestral en virtud de que se tomaron acciones con la solictud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 xml:space="preserve">
Justificación Anual:  </t>
    </r>
    <r>
      <rPr>
        <sz val="12"/>
        <color theme="1"/>
        <rFont val="Calibri"/>
        <family val="2"/>
        <scheme val="minor"/>
      </rPr>
      <t>Logrando un avance del 50% al tomar acciones con la solicitud de información anticipada y coordinación eficiente.</t>
    </r>
  </si>
  <si>
    <r>
      <t xml:space="preserve">Justificación Trimestral: </t>
    </r>
    <r>
      <rPr>
        <sz val="12"/>
        <color theme="1"/>
        <rFont val="Calibri"/>
        <family val="2"/>
        <scheme val="minor"/>
      </rPr>
      <t xml:space="preserve"> 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Audìtoría Superior del Estado de  Quintana Roo".</t>
    </r>
    <r>
      <rPr>
        <b/>
        <sz val="12"/>
        <color theme="1"/>
        <rFont val="Calibri"/>
        <family val="2"/>
        <scheme val="minor"/>
      </rPr>
      <t xml:space="preserve">
Justificación Anual:  </t>
    </r>
    <r>
      <rPr>
        <sz val="12"/>
        <color theme="1"/>
        <rFont val="Calibri"/>
        <family val="2"/>
        <scheme val="minor"/>
      </rPr>
      <t>Logrando un avance anual del 50% al realizar las acciones de coordinación eficientemente.</t>
    </r>
  </si>
  <si>
    <r>
      <t>Justificación Trimestral:</t>
    </r>
    <r>
      <rPr>
        <sz val="12"/>
        <color theme="1"/>
        <rFont val="Calibri"/>
        <family val="2"/>
        <scheme val="minor"/>
      </rPr>
      <t xml:space="preserve"> La Dirección Financiera en coordinación con la Dirección de Contabilidad, entregará el Informe de Avance de la Gestión Financiera del segundo trimestre de 2023 a la Auditoría Superior del Estado la última semana de julio de 2023, en apego al Artículo 51 de la Ley General de Contabilidad Gubernamental.
</t>
    </r>
    <r>
      <rPr>
        <b/>
        <sz val="12"/>
        <color theme="1"/>
        <rFont val="Calibri"/>
        <family val="2"/>
        <scheme val="minor"/>
      </rPr>
      <t xml:space="preserve">
Justificación Anual: </t>
    </r>
    <r>
      <rPr>
        <sz val="12"/>
        <color theme="1"/>
        <rFont val="Calibri"/>
        <family val="2"/>
        <scheme val="minor"/>
      </rPr>
      <t xml:space="preserve">Logrando un avance anual del 20.92%  de lo programado.
</t>
    </r>
  </si>
  <si>
    <r>
      <t>Justificación Trimestral y Anual:</t>
    </r>
    <r>
      <rPr>
        <sz val="12"/>
        <color theme="1"/>
        <rFont val="Calibri"/>
        <family val="2"/>
        <scheme val="minor"/>
      </rPr>
      <t xml:space="preserve"> La Calificadora de Valores Moody´s Local México, realizó el 19 de abril una afirmación de calificación Emisor al Municipio de Benito Juárez (Cancún), por lo que se logra el 100% del avance trimestral.</t>
    </r>
    <r>
      <rPr>
        <b/>
        <sz val="12"/>
        <color theme="1"/>
        <rFont val="Calibri"/>
        <family val="2"/>
        <scheme val="minor"/>
      </rPr>
      <t xml:space="preserve">
Justificación Anual: </t>
    </r>
    <r>
      <rPr>
        <sz val="12"/>
        <color theme="1"/>
        <rFont val="Calibri"/>
        <family val="2"/>
        <scheme val="minor"/>
      </rPr>
      <t>Logrando un avance anual del 50% de lo programado.</t>
    </r>
  </si>
  <si>
    <r>
      <t xml:space="preserve">Justificación Trimestral y Anual: </t>
    </r>
    <r>
      <rPr>
        <sz val="12"/>
        <color theme="1"/>
        <rFont val="Calibri"/>
        <family val="2"/>
        <scheme val="minor"/>
      </rPr>
      <t>Debido a que el indicador se mide de manera anual, el resultado se obtendrá hasta el cuarto trimestre de 2023.</t>
    </r>
    <r>
      <rPr>
        <b/>
        <sz val="12"/>
        <color theme="1"/>
        <rFont val="Calibri"/>
        <family val="2"/>
        <scheme val="minor"/>
      </rPr>
      <t xml:space="preserve">
</t>
    </r>
  </si>
  <si>
    <r>
      <t xml:space="preserve">Justificación Trimestral: </t>
    </r>
    <r>
      <rPr>
        <sz val="12"/>
        <color theme="1"/>
        <rFont val="Calibri"/>
        <family val="2"/>
        <scheme val="minor"/>
      </rPr>
      <t>La Dirección Financiera logra el 100% de su meta trimestral al mantener un entorno económico estable.</t>
    </r>
    <r>
      <rPr>
        <b/>
        <sz val="12"/>
        <color theme="1"/>
        <rFont val="Calibri"/>
        <family val="2"/>
        <scheme val="minor"/>
      </rPr>
      <t xml:space="preserve">
Justificación Anual:  </t>
    </r>
    <r>
      <rPr>
        <sz val="12"/>
        <color theme="1"/>
        <rFont val="Calibri"/>
        <family val="2"/>
        <scheme val="minor"/>
      </rPr>
      <t>Se logra un avance anual del 50% con 12 pagos de obligaciones contractuales realizadas de las 24 planeadas, implementando estrategias para cumplir con los pagos programados.</t>
    </r>
  </si>
  <si>
    <r>
      <t xml:space="preserve">Justificación Trimestral: </t>
    </r>
    <r>
      <rPr>
        <sz val="12"/>
        <color theme="1"/>
        <rFont val="Calibri"/>
        <family val="2"/>
        <scheme val="minor"/>
      </rPr>
      <t>En este trimestre se logró  superar ligeramente la meta programada en un 2.26%, ya que a través de los requerimientos que se hicieron a los contribuyentes rezagados, estos se pusieron al corriente en sus pagos.</t>
    </r>
    <r>
      <rPr>
        <b/>
        <sz val="12"/>
        <color theme="1"/>
        <rFont val="Calibri"/>
        <family val="2"/>
        <scheme val="minor"/>
      </rPr>
      <t xml:space="preserve">
Justificación Anual: </t>
    </r>
    <r>
      <rPr>
        <sz val="12"/>
        <color theme="1"/>
        <rFont val="Calibri"/>
        <family val="2"/>
        <scheme val="minor"/>
      </rPr>
      <t xml:space="preserve">Se logra un 74.87%  en la recaudación programada anual, toda vez a que muchos contribuyentes han cumplido en tiempo y forma con sus contribuciones y contribuyentes resagados tambien se han puesto al corriente. </t>
    </r>
  </si>
  <si>
    <r>
      <t>Justificación Trimestral</t>
    </r>
    <r>
      <rPr>
        <sz val="12"/>
        <color theme="1"/>
        <rFont val="Calibri"/>
        <family val="2"/>
        <scheme val="minor"/>
      </rPr>
      <t>: En este trimestre, se supero la meta programada en un 46.83%, ya que parte del presupuesto que se tenía programado para el primer trimestre, se aplico en este.</t>
    </r>
    <r>
      <rPr>
        <b/>
        <sz val="12"/>
        <color theme="1"/>
        <rFont val="Calibri"/>
        <family val="2"/>
        <scheme val="minor"/>
      </rPr>
      <t xml:space="preserve">
Justificación Anual: </t>
    </r>
    <r>
      <rPr>
        <sz val="12"/>
        <color theme="1"/>
        <rFont val="Calibri"/>
        <family val="2"/>
        <scheme val="minor"/>
      </rPr>
      <t>Logrando un avance anual en un 38.25% con lo programado.</t>
    </r>
  </si>
  <si>
    <r>
      <t>Justificación Trimestral:</t>
    </r>
    <r>
      <rPr>
        <sz val="12"/>
        <color theme="1"/>
        <rFont val="Calibri"/>
        <family val="2"/>
        <scheme val="minor"/>
      </rPr>
      <t xml:space="preserve"> En este trimestre, las 7 playas certificadas, siguen manteniendo sus certfificaciones y sus galardones.       </t>
    </r>
    <r>
      <rPr>
        <b/>
        <sz val="12"/>
        <color theme="1"/>
        <rFont val="Calibri"/>
        <family val="2"/>
        <scheme val="minor"/>
      </rPr>
      <t xml:space="preserve">
Justificación Anual: </t>
    </r>
    <r>
      <rPr>
        <sz val="12"/>
        <color theme="1"/>
        <rFont val="Calibri"/>
        <family val="2"/>
        <scheme val="minor"/>
      </rPr>
      <t>Durante todo el año se mantendran certificadas las 7 playas designadas.</t>
    </r>
  </si>
  <si>
    <r>
      <t xml:space="preserve">Justificación Trimestral: </t>
    </r>
    <r>
      <rPr>
        <sz val="12"/>
        <color theme="1"/>
        <rFont val="Calibri"/>
        <family val="2"/>
        <scheme val="minor"/>
      </rPr>
      <t xml:space="preserve">En este trimestre, el retiro y traslado del sargazo de las playas, no cumplio con lo programado, debido que el arribo de esta alga fue menor a lo esperado.            
</t>
    </r>
    <r>
      <rPr>
        <b/>
        <sz val="12"/>
        <color theme="1"/>
        <rFont val="Calibri"/>
        <family val="2"/>
        <scheme val="minor"/>
      </rPr>
      <t xml:space="preserve">
Justificación Anual: </t>
    </r>
    <r>
      <rPr>
        <sz val="12"/>
        <color theme="1"/>
        <rFont val="Calibri"/>
        <family val="2"/>
        <scheme val="minor"/>
      </rPr>
      <t>Se logra un 25% de la meta anual, debdo que el arribo de sargazo ha sido menor a lo programado.</t>
    </r>
  </si>
  <si>
    <r>
      <t>Justificación Trimestral:</t>
    </r>
    <r>
      <rPr>
        <sz val="12"/>
        <color theme="1"/>
        <rFont val="Calibri"/>
        <family val="2"/>
        <scheme val="minor"/>
      </rPr>
      <t xml:space="preserve"> En este trimestre no se cumplió con la meta programada de cribado de arenales a causa de las lluvias, ya que la maquinaria no puede trabajar correctamente si los arenales estan humedos.</t>
    </r>
    <r>
      <rPr>
        <b/>
        <sz val="12"/>
        <color theme="1"/>
        <rFont val="Calibri"/>
        <family val="2"/>
        <scheme val="minor"/>
      </rPr>
      <t xml:space="preserve">
Justificación Anual: </t>
    </r>
    <r>
      <rPr>
        <sz val="12"/>
        <color theme="1"/>
        <rFont val="Calibri"/>
        <family val="2"/>
        <scheme val="minor"/>
      </rPr>
      <t>En lo que resta del año se espera cumplir con la meta programada.</t>
    </r>
  </si>
  <si>
    <r>
      <t>Justificación Trimestral y Anual:</t>
    </r>
    <r>
      <rPr>
        <sz val="12"/>
        <color theme="1"/>
        <rFont val="Calibri"/>
        <family val="2"/>
        <scheme val="minor"/>
      </rPr>
      <t xml:space="preserve"> En este trimestre se logró  rebasar la meta en un 5.46 % debido a los distintos operativos  programados  en los meses de abril a junio a los establecimientos comerciales, verificando que los contribuyentes cumplan con sus obligaciones fiscales., asimismo se logra una meta anual del 30.92% 
</t>
    </r>
    <r>
      <rPr>
        <b/>
        <sz val="12"/>
        <color theme="1"/>
        <rFont val="Calibri"/>
        <family val="2"/>
        <scheme val="minor"/>
      </rPr>
      <t xml:space="preserve">
</t>
    </r>
  </si>
  <si>
    <r>
      <t xml:space="preserve">Justificación Trimestral y Anual:  </t>
    </r>
    <r>
      <rPr>
        <sz val="12"/>
        <color theme="1"/>
        <rFont val="Calibri"/>
        <family val="2"/>
        <scheme val="minor"/>
      </rPr>
      <t>Se logró rebasar en el trimestre en un 64.89% en el número de actas de inspección superando la meta estimada debido a los operativos realizados en el trimestre, verificando la licencia de funcionamiento 2023.</t>
    </r>
    <r>
      <rPr>
        <b/>
        <sz val="12"/>
        <color theme="1"/>
        <rFont val="Calibri"/>
        <family val="2"/>
        <scheme val="minor"/>
      </rPr>
      <t xml:space="preserve">
</t>
    </r>
  </si>
  <si>
    <r>
      <t xml:space="preserve">Justificación Trimestral y Anual:  </t>
    </r>
    <r>
      <rPr>
        <sz val="12"/>
        <color theme="1"/>
        <rFont val="Calibri"/>
        <family val="2"/>
        <scheme val="minor"/>
      </rPr>
      <t xml:space="preserve">Se realizaron distintos operativos debido a las quejas ingresadas logrando rebasar la meta trimestral en un 60.71%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armonía en sus colonias o viviendas, por lo cual se obtuvo un resultado anual del 62.81%  </t>
    </r>
  </si>
  <si>
    <r>
      <t>Justificación Trimestral:</t>
    </r>
    <r>
      <rPr>
        <sz val="12"/>
        <color theme="1"/>
        <rFont val="Calibri"/>
        <family val="2"/>
        <scheme val="minor"/>
      </rPr>
      <t xml:space="preserve"> En relación a este trimestre se alcanza el 97% de  la meta programada, toda vez que, se sigue apoyando a "La Jornada de Atención Ciudadana" y la Jornada de Subsisdios, Estimulos Fiscales y Regularización de Trámites. Así mismo se logra un avance trimestral del 84% como resultado del Procedimiento Administrativo de Ejecución en las Multas Federales y Municipales No Fiscales.
</t>
    </r>
    <r>
      <rPr>
        <b/>
        <sz val="12"/>
        <color theme="1"/>
        <rFont val="Calibri"/>
        <family val="2"/>
        <scheme val="minor"/>
      </rPr>
      <t xml:space="preserve">
Justificación Anual: </t>
    </r>
    <r>
      <rPr>
        <sz val="12"/>
        <color theme="1"/>
        <rFont val="Calibri"/>
        <family val="2"/>
        <scheme val="minor"/>
      </rPr>
      <t>Se logra un avance anual de un 50%, toda vez que se implementan estrategias para el incremento en la recaudación municipal, en relación a las multas federales y municipales no fiscales los contribuyentes promovieron medios de defensa lo que suspende la ejecución de cobro.</t>
    </r>
  </si>
  <si>
    <r>
      <t xml:space="preserve">Justificación Trimestral: </t>
    </r>
    <r>
      <rPr>
        <sz val="12"/>
        <color theme="1"/>
        <rFont val="Calibri"/>
        <family val="2"/>
        <scheme val="minor"/>
      </rPr>
      <t xml:space="preserve">Durante este trimestre se implemento la Jornada de Subsidios, Estimulos Fiscales y Regularización de Trámites , logrando una meta de un 97%, debido a que se le hizo de conocimiento a la ciudadanía de los descuentos otorgados en Impuesto Predial , el 100% en multas y 50% en recargos, asimismo se continúa con "La Jornada de Atención Ciudadana ¡CANCUN NOS UNE!.
</t>
    </r>
    <r>
      <rPr>
        <b/>
        <sz val="12"/>
        <color theme="1"/>
        <rFont val="Calibri"/>
        <family val="2"/>
        <scheme val="minor"/>
      </rPr>
      <t xml:space="preserve">
Justificación Anual: </t>
    </r>
    <r>
      <rPr>
        <sz val="12"/>
        <color theme="1"/>
        <rFont val="Calibri"/>
        <family val="2"/>
        <scheme val="minor"/>
      </rPr>
      <t xml:space="preserve">Se logra un avance anual del 50%, con 65,274 invitaciones realizadas de las 129,373 programadas. </t>
    </r>
  </si>
  <si>
    <r>
      <t xml:space="preserve">Justificación Trimestral: </t>
    </r>
    <r>
      <rPr>
        <sz val="12"/>
        <color theme="1"/>
        <rFont val="Calibri"/>
        <family val="2"/>
        <scheme val="minor"/>
      </rPr>
      <t xml:space="preserve">En relación a este trimestre se alcanzo el 84% de la meta establecida, toda vez que como resultado del procedimiento administrativo de ejecución a los contribuyentes; los supuestos que se obtuvieron fueron no localizables o desocupaciones. Asimismo diversos contribuyentes han promovido sus medio de defensa lo que suspende la ejecución de cobro, motivo por el cual se impide alcanzar la meta establecida. 
</t>
    </r>
    <r>
      <rPr>
        <b/>
        <sz val="12"/>
        <color theme="1"/>
        <rFont val="Calibri"/>
        <family val="2"/>
        <scheme val="minor"/>
      </rPr>
      <t xml:space="preserve">
Justificación Anual: </t>
    </r>
    <r>
      <rPr>
        <sz val="12"/>
        <color theme="1"/>
        <rFont val="Calibri"/>
        <family val="2"/>
        <scheme val="minor"/>
      </rPr>
      <t xml:space="preserve">En relación a las multas proporcionadas por diversas autoridades, se han emitido diversos oficios de busqueda de domicilio para emitir mandamientos y realizar el cobro de las multas mediante el procedimiento administrativo de ejecución,  logrando el cobro de 103 multas de 320 lo que equivale al 32%  de la meta anual. </t>
    </r>
  </si>
  <si>
    <r>
      <t xml:space="preserve">Justificación Trimestral: </t>
    </r>
    <r>
      <rPr>
        <sz val="12"/>
        <color theme="1"/>
        <rFont val="Calibri"/>
        <family val="2"/>
        <scheme val="minor"/>
      </rPr>
      <t>En este trimestre se logró superar las metas establecidadas en un 18.74%, esto debido a una eficacia en los pagos programados.</t>
    </r>
    <r>
      <rPr>
        <b/>
        <sz val="12"/>
        <color theme="1"/>
        <rFont val="Calibri"/>
        <family val="2"/>
        <scheme val="minor"/>
      </rPr>
      <t xml:space="preserve">
Justificación Anual: </t>
    </r>
    <r>
      <rPr>
        <sz val="12"/>
        <color theme="1"/>
        <rFont val="Calibri"/>
        <family val="2"/>
        <scheme val="minor"/>
      </rPr>
      <t xml:space="preserve">El avance del 52.21 % en el primer trimestre, corresponde a un porcentaje optimo del avance en relación a lo programado. </t>
    </r>
  </si>
  <si>
    <r>
      <t xml:space="preserve">Justificación Trimestral: </t>
    </r>
    <r>
      <rPr>
        <sz val="12"/>
        <color theme="1"/>
        <rFont val="Calibri"/>
        <family val="2"/>
        <scheme val="minor"/>
      </rPr>
      <t xml:space="preserve">En este trimestre se logró superar la meta en un 18.83%, debido a la oportuna realización de los pagos programados a proveedores.
</t>
    </r>
    <r>
      <rPr>
        <b/>
        <sz val="12"/>
        <color theme="1"/>
        <rFont val="Calibri"/>
        <family val="2"/>
        <scheme val="minor"/>
      </rPr>
      <t xml:space="preserve">
Justificación Anual:  </t>
    </r>
    <r>
      <rPr>
        <sz val="12"/>
        <color theme="1"/>
        <rFont val="Calibri"/>
        <family val="2"/>
        <scheme val="minor"/>
      </rPr>
      <t xml:space="preserve">El avance del 52.21 % en el primer trimestre, corresponde a un porcentaje optimo del avance en relación a lo programado. </t>
    </r>
  </si>
  <si>
    <r>
      <t xml:space="preserve">Justificación Trimestral: </t>
    </r>
    <r>
      <rPr>
        <sz val="12"/>
        <color theme="1"/>
        <rFont val="Calibri"/>
        <family val="2"/>
        <scheme val="minor"/>
      </rPr>
      <t>Se obtuvo un cumplimiento del 100% en el pago de nómina,debido a la oportuna realización de los pagos programado a nóminas.</t>
    </r>
    <r>
      <rPr>
        <b/>
        <sz val="12"/>
        <color theme="1"/>
        <rFont val="Calibri"/>
        <family val="2"/>
        <scheme val="minor"/>
      </rPr>
      <t xml:space="preserve">
Justificación Anual:</t>
    </r>
    <r>
      <rPr>
        <sz val="12"/>
        <color theme="1"/>
        <rFont val="Calibri"/>
        <family val="2"/>
        <scheme val="minor"/>
      </rPr>
      <t xml:space="preserve"> El avance del 51.85 % en el segundo trimestre, corresponde a un porcentaje ideal del avance en relación a lo programado.</t>
    </r>
  </si>
  <si>
    <r>
      <t xml:space="preserve">Justificación Trimestral y Anual: </t>
    </r>
    <r>
      <rPr>
        <sz val="12"/>
        <color theme="1"/>
        <rFont val="Calibri"/>
        <family val="2"/>
        <scheme val="minor"/>
      </rPr>
      <t xml:space="preserve">Se obtuvo un cumplimiento del 140% en el cual se resalta el buen manejo en los tiempos de pagos de los pasivos.
</t>
    </r>
    <r>
      <rPr>
        <b/>
        <sz val="12"/>
        <color theme="1"/>
        <rFont val="Calibri"/>
        <family val="2"/>
        <scheme val="minor"/>
      </rPr>
      <t xml:space="preserve">
Justificación Anual:  </t>
    </r>
    <r>
      <rPr>
        <sz val="12"/>
        <color theme="1"/>
        <rFont val="Calibri"/>
        <family val="2"/>
        <scheme val="minor"/>
      </rPr>
      <t>El avance del  36.67 % en el segundo trimestre, corresponde a un porcentaje  del avance muy cercana en relacion a lo programado.</t>
    </r>
    <r>
      <rPr>
        <b/>
        <sz val="12"/>
        <color theme="1"/>
        <rFont val="Calibri"/>
        <family val="2"/>
        <scheme val="minor"/>
      </rPr>
      <t xml:space="preserve">
</t>
    </r>
  </si>
  <si>
    <r>
      <t xml:space="preserve">Justificación Trimestral y Anual: </t>
    </r>
    <r>
      <rPr>
        <sz val="12"/>
        <color theme="1"/>
        <rFont val="Calibri"/>
        <family val="2"/>
        <scheme val="minor"/>
      </rPr>
      <t xml:space="preserve">A la fecha la cuenta pública se encuentra en proceso de cierre. (Fecha aproximada 31-julio-2023), en apego al Artículo 51 de la Ley General de Contabilidad Gubernamental.
</t>
    </r>
    <r>
      <rPr>
        <b/>
        <sz val="12"/>
        <color theme="1"/>
        <rFont val="Calibri"/>
        <family val="2"/>
        <scheme val="minor"/>
      </rPr>
      <t xml:space="preserve">
</t>
    </r>
  </si>
  <si>
    <r>
      <t xml:space="preserve">Justificación Trimestral: </t>
    </r>
    <r>
      <rPr>
        <sz val="12"/>
        <color theme="1"/>
        <rFont val="Calibri"/>
        <family val="2"/>
        <scheme val="minor"/>
      </rPr>
      <t>Se informa que  para el segundo trimestre del ejercicio 2023, el plazo del refrendo declarativo que fué el 15 de marzo, un porcentaje del padron comercial, lo realiza en el primer trimestre 2023, por lo que en este segundo trimestre se reducen la cantidad de solicitudes de los contribuyentes del sector comercial.</t>
    </r>
    <r>
      <rPr>
        <b/>
        <sz val="12"/>
        <color theme="1"/>
        <rFont val="Calibri"/>
        <family val="2"/>
        <scheme val="minor"/>
      </rPr>
      <t xml:space="preserve">
Justificación Anual: </t>
    </r>
    <r>
      <rPr>
        <sz val="12"/>
        <color theme="1"/>
        <rFont val="Calibri"/>
        <family val="2"/>
        <scheme val="minor"/>
      </rPr>
      <t>Logrando un 76.18% de avance anual programado.</t>
    </r>
  </si>
  <si>
    <r>
      <t xml:space="preserve">Justificación Trimestral: </t>
    </r>
    <r>
      <rPr>
        <sz val="12"/>
        <color theme="1"/>
        <rFont val="Calibri"/>
        <family val="2"/>
        <scheme val="minor"/>
      </rPr>
      <t>Se deriva de las acciones de gobierno de la actual administración bajo el programa ejecutado denominado  “Cancún nos Une” Jornadas de Atención Ciudadana, que a lo largo del año se realizarán en once sedes diferentes para acercar más de 50 trámites y servicios a la ciudadanía, con el fin de facilitar el acceso a soluciones, así como escuchar de primera mano las propuesta de los cancunenses en audiencias públicas. En este sentido la Dirección de Ingresos participa en alineación y apoyo a estas acciones de gobierno, integrando sus jornadas de cobro a las audiencias que tiene establecidas el programa institucional de la Presidenta.</t>
    </r>
    <r>
      <rPr>
        <b/>
        <sz val="12"/>
        <color theme="1"/>
        <rFont val="Calibri"/>
        <family val="2"/>
        <scheme val="minor"/>
      </rPr>
      <t xml:space="preserve">
Justificación Anual: </t>
    </r>
    <r>
      <rPr>
        <sz val="12"/>
        <color theme="1"/>
        <rFont val="Calibri"/>
        <family val="2"/>
        <scheme val="minor"/>
      </rPr>
      <t>Logrando un 50% de avance anual programado.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</si>
</sst>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4" formatCode="_-&quot;$&quot;* #,##0.00_-;\-&quot;$&quot;* #,##0.00_-;_-&quot;$&quot;* &quot;-&quot;??_-;_-@_-"/>
  </numFmts>
  <fonts count="10" x14ac:knownFonts="1">
    <font>
      <sz val="12"/>
      <color theme="1"/>
      <name val="Calibri"/>
      <family val="2"/>
      <scheme val="minor"/>
    </font>
    <font>
      <sz val="11"/>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9"/>
      <color theme="1"/>
      <name val="Calibri"/>
      <family val="2"/>
      <scheme val="minor"/>
    </font>
    <font>
      <b/>
      <sz val="12"/>
      <name val="Calibri"/>
      <family val="2"/>
      <scheme val="minor"/>
    </font>
    <font>
      <sz val="12"/>
      <name val="Calibri"/>
      <family val="2"/>
      <scheme val="minor"/>
    </font>
    <font>
      <b/>
      <sz val="18"/>
      <color theme="1"/>
      <name val="Arial"/>
      <family val="2"/>
    </font>
  </fonts>
  <fills count="5">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s>
  <borders count="47">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style="medium">
        <color indexed="64"/>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style="hair">
        <color indexed="64"/>
      </right>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medium">
        <color indexed="64"/>
      </bottom>
      <diagonal/>
    </border>
    <border>
      <left/>
      <right/>
      <top style="medium">
        <color indexed="64"/>
      </top>
      <bottom/>
      <diagonal/>
    </border>
    <border>
      <left style="thin">
        <color indexed="64"/>
      </left>
      <right style="dotted">
        <color indexed="64"/>
      </right>
      <top style="thin">
        <color indexed="64"/>
      </top>
      <bottom style="dotted">
        <color indexed="64"/>
      </bottom>
      <diagonal/>
    </border>
    <border>
      <left style="thin">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s>
  <cellStyleXfs count="3">
    <xf numFmtId="0" fontId="0" fillId="0" borderId="0"/>
    <xf numFmtId="9" fontId="4" fillId="0" borderId="0" applyFont="0" applyFill="0" applyBorder="0" applyAlignment="0" applyProtection="0"/>
    <xf numFmtId="44" fontId="4" fillId="0" borderId="0" applyFont="0" applyFill="0" applyBorder="0" applyAlignment="0" applyProtection="0"/>
  </cellStyleXfs>
  <cellXfs count="145">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2" fillId="0" borderId="11" xfId="0" applyFont="1" applyBorder="1" applyAlignment="1">
      <alignment vertical="center"/>
    </xf>
    <xf numFmtId="0" fontId="0" fillId="0" borderId="0" xfId="0" applyAlignment="1">
      <alignment horizontal="center" vertical="center"/>
    </xf>
    <xf numFmtId="0" fontId="3" fillId="0" borderId="0" xfId="0" applyFont="1" applyAlignment="1">
      <alignment vertical="center"/>
    </xf>
    <xf numFmtId="0" fontId="3" fillId="2" borderId="2" xfId="0" applyFont="1" applyFill="1" applyBorder="1" applyAlignment="1">
      <alignment horizontal="center" vertical="center" wrapText="1"/>
    </xf>
    <xf numFmtId="10" fontId="0" fillId="3" borderId="26" xfId="0" applyNumberFormat="1" applyFill="1" applyBorder="1" applyAlignment="1">
      <alignment horizontal="center" vertical="center"/>
    </xf>
    <xf numFmtId="2" fontId="0" fillId="3" borderId="22" xfId="0" applyNumberFormat="1" applyFill="1" applyBorder="1" applyAlignment="1">
      <alignment horizontal="center" vertical="center"/>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10" fontId="0" fillId="3" borderId="32" xfId="0" applyNumberFormat="1" applyFill="1" applyBorder="1" applyAlignment="1">
      <alignment horizontal="center" vertical="center"/>
    </xf>
    <xf numFmtId="9" fontId="0" fillId="4" borderId="13" xfId="1" applyFont="1" applyFill="1" applyBorder="1" applyAlignment="1">
      <alignment horizontal="center" vertical="center"/>
    </xf>
    <xf numFmtId="3" fontId="0" fillId="3" borderId="13" xfId="0" applyNumberFormat="1" applyFill="1" applyBorder="1" applyAlignment="1">
      <alignment horizontal="center" vertical="center"/>
    </xf>
    <xf numFmtId="3" fontId="0" fillId="4" borderId="13" xfId="0" applyNumberFormat="1" applyFill="1" applyBorder="1" applyAlignment="1">
      <alignment horizontal="center" vertical="center"/>
    </xf>
    <xf numFmtId="3" fontId="0" fillId="3" borderId="15" xfId="0" applyNumberFormat="1" applyFill="1" applyBorder="1" applyAlignment="1">
      <alignment horizontal="center" vertical="center"/>
    </xf>
    <xf numFmtId="2" fontId="0" fillId="2" borderId="22" xfId="0" applyNumberFormat="1" applyFill="1" applyBorder="1" applyAlignment="1">
      <alignment horizontal="center" vertical="center"/>
    </xf>
    <xf numFmtId="44" fontId="0" fillId="4" borderId="13" xfId="2" applyFont="1" applyFill="1" applyBorder="1" applyAlignment="1">
      <alignment horizontal="center" vertical="center"/>
    </xf>
    <xf numFmtId="44" fontId="0" fillId="2" borderId="13" xfId="2" applyFont="1" applyFill="1" applyBorder="1" applyAlignment="1">
      <alignment horizontal="center" vertical="center"/>
    </xf>
    <xf numFmtId="44" fontId="0" fillId="3" borderId="13" xfId="2" applyFont="1" applyFill="1" applyBorder="1" applyAlignment="1">
      <alignment horizontal="center" vertical="center"/>
    </xf>
    <xf numFmtId="0" fontId="0" fillId="0" borderId="43" xfId="0" applyBorder="1"/>
    <xf numFmtId="0" fontId="3" fillId="3" borderId="13" xfId="0" applyFont="1" applyFill="1" applyBorder="1" applyAlignment="1">
      <alignment horizontal="left" vertical="center" wrapText="1"/>
    </xf>
    <xf numFmtId="0" fontId="3" fillId="3" borderId="14" xfId="0" applyFont="1" applyFill="1" applyBorder="1" applyAlignment="1">
      <alignment horizontal="left" vertical="center" wrapText="1"/>
    </xf>
    <xf numFmtId="0" fontId="3" fillId="3" borderId="15" xfId="0" applyFont="1" applyFill="1" applyBorder="1" applyAlignment="1">
      <alignment horizontal="left" vertical="center" wrapText="1"/>
    </xf>
    <xf numFmtId="0" fontId="3" fillId="3" borderId="16" xfId="0" applyFont="1" applyFill="1" applyBorder="1" applyAlignment="1">
      <alignment horizontal="left" vertical="center" wrapText="1"/>
    </xf>
    <xf numFmtId="10" fontId="6" fillId="3" borderId="36" xfId="0" applyNumberFormat="1" applyFont="1" applyFill="1" applyBorder="1" applyAlignment="1">
      <alignment horizontal="center" vertical="center" wrapText="1"/>
    </xf>
    <xf numFmtId="0" fontId="3" fillId="3" borderId="41" xfId="0" applyFont="1" applyFill="1" applyBorder="1" applyAlignment="1">
      <alignment horizontal="left" vertical="center" wrapText="1"/>
    </xf>
    <xf numFmtId="0" fontId="3" fillId="3" borderId="42" xfId="0" applyFont="1" applyFill="1" applyBorder="1" applyAlignment="1">
      <alignment horizontal="left" vertical="center" wrapText="1"/>
    </xf>
    <xf numFmtId="0" fontId="3" fillId="3" borderId="29" xfId="0" applyFont="1" applyFill="1" applyBorder="1" applyAlignment="1">
      <alignment vertical="center" wrapText="1"/>
    </xf>
    <xf numFmtId="0" fontId="0" fillId="3" borderId="30" xfId="0" applyFill="1" applyBorder="1" applyAlignment="1">
      <alignment vertical="center" wrapText="1"/>
    </xf>
    <xf numFmtId="0" fontId="0" fillId="3" borderId="13" xfId="0" applyFill="1" applyBorder="1" applyAlignment="1">
      <alignment horizontal="center" vertical="center" wrapText="1"/>
    </xf>
    <xf numFmtId="0" fontId="0" fillId="3" borderId="15" xfId="0" applyFill="1" applyBorder="1" applyAlignment="1">
      <alignment horizontal="center" vertical="center" wrapText="1"/>
    </xf>
    <xf numFmtId="3" fontId="0" fillId="3" borderId="29" xfId="0" applyNumberFormat="1" applyFill="1" applyBorder="1" applyAlignment="1">
      <alignment horizontal="center" vertical="center" wrapText="1"/>
    </xf>
    <xf numFmtId="3" fontId="0" fillId="3" borderId="30" xfId="0" applyNumberFormat="1" applyFill="1" applyBorder="1" applyAlignment="1">
      <alignment horizontal="center" vertical="center" wrapText="1"/>
    </xf>
    <xf numFmtId="0" fontId="0" fillId="3" borderId="29" xfId="0" applyFill="1" applyBorder="1" applyAlignment="1">
      <alignment horizontal="center" vertical="center"/>
    </xf>
    <xf numFmtId="0" fontId="0" fillId="3" borderId="30" xfId="0" applyFill="1" applyBorder="1" applyAlignment="1">
      <alignment horizontal="center" vertical="center"/>
    </xf>
    <xf numFmtId="10" fontId="6" fillId="3" borderId="35" xfId="0" applyNumberFormat="1" applyFont="1" applyFill="1" applyBorder="1" applyAlignment="1">
      <alignment horizontal="center" vertical="center" wrapText="1"/>
    </xf>
    <xf numFmtId="0" fontId="3" fillId="3" borderId="40" xfId="0" applyFont="1" applyFill="1" applyBorder="1" applyAlignment="1">
      <alignment horizontal="left" vertical="center" wrapText="1"/>
    </xf>
    <xf numFmtId="0" fontId="0" fillId="3" borderId="21" xfId="0" applyFill="1" applyBorder="1" applyAlignment="1">
      <alignment vertical="center" wrapText="1"/>
    </xf>
    <xf numFmtId="3" fontId="0" fillId="3" borderId="21" xfId="0" applyNumberFormat="1" applyFill="1" applyBorder="1" applyAlignment="1">
      <alignment horizontal="center" vertical="center" wrapText="1"/>
    </xf>
    <xf numFmtId="0" fontId="0" fillId="3" borderId="21" xfId="0" applyFill="1" applyBorder="1" applyAlignment="1">
      <alignment horizontal="center" vertical="center"/>
    </xf>
    <xf numFmtId="44" fontId="0" fillId="3" borderId="29" xfId="2" applyFont="1" applyFill="1" applyBorder="1" applyAlignment="1">
      <alignment horizontal="center" vertical="center" wrapText="1"/>
    </xf>
    <xf numFmtId="44" fontId="0" fillId="3" borderId="21" xfId="2" applyFont="1" applyFill="1" applyBorder="1" applyAlignment="1">
      <alignment horizontal="center" vertical="center" wrapText="1"/>
    </xf>
    <xf numFmtId="0" fontId="3" fillId="4" borderId="12" xfId="0" applyFont="1" applyFill="1" applyBorder="1" applyAlignment="1">
      <alignment horizontal="left" vertical="center" wrapText="1"/>
    </xf>
    <xf numFmtId="0" fontId="0" fillId="4" borderId="12" xfId="0" applyFill="1" applyBorder="1" applyAlignment="1">
      <alignment horizontal="left" vertical="center" wrapText="1"/>
    </xf>
    <xf numFmtId="0" fontId="3" fillId="4" borderId="13" xfId="0" applyFont="1" applyFill="1" applyBorder="1" applyAlignment="1">
      <alignment horizontal="left" vertical="center" wrapText="1"/>
    </xf>
    <xf numFmtId="0" fontId="0" fillId="4" borderId="13" xfId="0" applyFill="1" applyBorder="1" applyAlignment="1">
      <alignment horizontal="left" vertical="center" wrapText="1"/>
    </xf>
    <xf numFmtId="0" fontId="0" fillId="4" borderId="13" xfId="0" applyFill="1" applyBorder="1" applyAlignment="1">
      <alignment horizontal="center" vertical="center" wrapText="1"/>
    </xf>
    <xf numFmtId="44" fontId="0" fillId="4" borderId="29" xfId="2" applyFont="1" applyFill="1" applyBorder="1" applyAlignment="1">
      <alignment horizontal="center" vertical="center" wrapText="1"/>
    </xf>
    <xf numFmtId="44" fontId="0" fillId="4" borderId="21" xfId="2" applyFont="1" applyFill="1" applyBorder="1" applyAlignment="1">
      <alignment horizontal="center" vertical="center" wrapText="1"/>
    </xf>
    <xf numFmtId="0" fontId="0" fillId="4" borderId="29" xfId="0" applyFill="1" applyBorder="1" applyAlignment="1">
      <alignment horizontal="center" vertical="center"/>
    </xf>
    <xf numFmtId="0" fontId="0" fillId="4" borderId="21" xfId="0" applyFill="1" applyBorder="1" applyAlignment="1">
      <alignment horizontal="center" vertical="center"/>
    </xf>
    <xf numFmtId="0" fontId="3" fillId="4" borderId="14" xfId="0" applyFont="1" applyFill="1" applyBorder="1" applyAlignment="1">
      <alignment horizontal="left" vertical="center" wrapText="1"/>
    </xf>
    <xf numFmtId="3" fontId="0" fillId="4" borderId="29" xfId="0" applyNumberFormat="1" applyFill="1" applyBorder="1" applyAlignment="1">
      <alignment horizontal="center" vertical="center" wrapText="1"/>
    </xf>
    <xf numFmtId="3" fontId="0" fillId="4" borderId="21" xfId="0" applyNumberFormat="1" applyFill="1" applyBorder="1" applyAlignment="1">
      <alignment horizontal="center" vertical="center" wrapText="1"/>
    </xf>
    <xf numFmtId="0" fontId="3" fillId="3" borderId="13" xfId="0" applyFont="1" applyFill="1" applyBorder="1" applyAlignment="1">
      <alignment horizontal="left" vertical="top" wrapText="1"/>
    </xf>
    <xf numFmtId="0" fontId="3" fillId="3" borderId="14" xfId="0" applyFont="1" applyFill="1" applyBorder="1" applyAlignment="1">
      <alignment horizontal="left" vertical="top" wrapText="1"/>
    </xf>
    <xf numFmtId="1" fontId="0" fillId="3" borderId="29" xfId="0" applyNumberFormat="1" applyFill="1" applyBorder="1" applyAlignment="1">
      <alignment horizontal="center" vertical="center" wrapText="1"/>
    </xf>
    <xf numFmtId="1" fontId="0" fillId="3" borderId="21" xfId="0" applyNumberFormat="1" applyFill="1" applyBorder="1" applyAlignment="1">
      <alignment horizontal="center" vertical="center" wrapText="1"/>
    </xf>
    <xf numFmtId="0" fontId="3" fillId="4" borderId="13" xfId="0" applyFont="1" applyFill="1" applyBorder="1" applyAlignment="1">
      <alignment horizontal="left" vertical="top" wrapText="1"/>
    </xf>
    <xf numFmtId="0" fontId="3" fillId="4" borderId="14" xfId="0" applyFont="1" applyFill="1" applyBorder="1" applyAlignment="1">
      <alignment horizontal="left" vertical="top" wrapText="1"/>
    </xf>
    <xf numFmtId="0" fontId="0" fillId="3" borderId="29" xfId="0" applyFill="1" applyBorder="1" applyAlignment="1">
      <alignment vertical="center" wrapText="1"/>
    </xf>
    <xf numFmtId="0" fontId="0" fillId="3" borderId="13" xfId="0" applyFill="1" applyBorder="1" applyAlignment="1">
      <alignment horizontal="justify" vertical="top" wrapText="1"/>
    </xf>
    <xf numFmtId="0" fontId="0" fillId="3" borderId="14" xfId="0" applyFill="1" applyBorder="1" applyAlignment="1">
      <alignment horizontal="justify" vertical="top" wrapText="1"/>
    </xf>
    <xf numFmtId="0" fontId="0" fillId="3" borderId="25" xfId="0" applyFill="1" applyBorder="1" applyAlignment="1">
      <alignment horizontal="left" vertical="top" wrapText="1"/>
    </xf>
    <xf numFmtId="0" fontId="0" fillId="3" borderId="24" xfId="0" applyFill="1" applyBorder="1" applyAlignment="1">
      <alignment horizontal="left" vertical="top" wrapText="1"/>
    </xf>
    <xf numFmtId="0" fontId="0" fillId="3" borderId="26" xfId="0" applyFill="1" applyBorder="1" applyAlignment="1">
      <alignment horizontal="left" vertical="top" wrapText="1"/>
    </xf>
    <xf numFmtId="0" fontId="0" fillId="3" borderId="27" xfId="0" applyFill="1" applyBorder="1" applyAlignment="1">
      <alignment horizontal="left" vertical="top" wrapText="1"/>
    </xf>
    <xf numFmtId="0" fontId="3" fillId="2" borderId="13" xfId="0" applyFont="1" applyFill="1" applyBorder="1" applyAlignment="1">
      <alignment horizontal="left" vertical="center" wrapText="1"/>
    </xf>
    <xf numFmtId="0" fontId="3" fillId="2" borderId="14" xfId="0" applyFont="1" applyFill="1" applyBorder="1" applyAlignment="1">
      <alignment horizontal="left" vertical="center" wrapText="1"/>
    </xf>
    <xf numFmtId="9" fontId="0" fillId="4" borderId="29" xfId="1" applyFont="1" applyFill="1" applyBorder="1" applyAlignment="1">
      <alignment horizontal="center" vertical="center" wrapText="1"/>
    </xf>
    <xf numFmtId="9" fontId="0" fillId="4" borderId="21" xfId="1" applyFont="1" applyFill="1" applyBorder="1" applyAlignment="1">
      <alignment horizontal="center" vertical="center" wrapText="1"/>
    </xf>
    <xf numFmtId="0" fontId="7" fillId="2" borderId="39" xfId="0" applyFont="1" applyFill="1" applyBorder="1" applyAlignment="1">
      <alignment horizontal="left" vertical="center" wrapText="1"/>
    </xf>
    <xf numFmtId="0" fontId="7" fillId="2" borderId="40" xfId="0" applyFont="1" applyFill="1" applyBorder="1" applyAlignment="1">
      <alignment horizontal="left" vertical="center" wrapText="1"/>
    </xf>
    <xf numFmtId="0" fontId="8" fillId="2" borderId="21" xfId="0" applyFont="1" applyFill="1" applyBorder="1" applyAlignment="1">
      <alignment vertical="center" wrapText="1"/>
    </xf>
    <xf numFmtId="0" fontId="8" fillId="2" borderId="13" xfId="0" applyFont="1" applyFill="1" applyBorder="1" applyAlignment="1">
      <alignment vertical="center" wrapText="1"/>
    </xf>
    <xf numFmtId="0" fontId="0" fillId="2" borderId="21" xfId="0" applyFill="1" applyBorder="1" applyAlignment="1">
      <alignment horizontal="center" vertical="center" wrapText="1"/>
    </xf>
    <xf numFmtId="0" fontId="0" fillId="2" borderId="13" xfId="0" applyFill="1" applyBorder="1" applyAlignment="1">
      <alignment horizontal="center" vertical="center" wrapText="1"/>
    </xf>
    <xf numFmtId="0" fontId="8" fillId="2" borderId="21" xfId="0" applyFont="1" applyFill="1" applyBorder="1" applyAlignment="1">
      <alignment horizontal="center" vertical="center"/>
    </xf>
    <xf numFmtId="0" fontId="8" fillId="2" borderId="13" xfId="0" applyFont="1" applyFill="1" applyBorder="1" applyAlignment="1">
      <alignment horizontal="center" vertical="center"/>
    </xf>
    <xf numFmtId="44" fontId="0" fillId="2" borderId="29" xfId="2" applyFont="1" applyFill="1" applyBorder="1" applyAlignment="1">
      <alignment horizontal="center" vertical="center" wrapText="1"/>
    </xf>
    <xf numFmtId="44" fontId="0" fillId="2" borderId="21" xfId="2" applyFont="1" applyFill="1" applyBorder="1" applyAlignment="1">
      <alignment horizontal="center" vertical="center" wrapText="1"/>
    </xf>
    <xf numFmtId="0" fontId="0" fillId="2" borderId="29" xfId="0" applyFill="1" applyBorder="1" applyAlignment="1">
      <alignment horizontal="center" vertical="center"/>
    </xf>
    <xf numFmtId="0" fontId="0" fillId="2" borderId="21" xfId="0" applyFill="1" applyBorder="1" applyAlignment="1">
      <alignment horizontal="center" vertical="center"/>
    </xf>
    <xf numFmtId="0" fontId="0" fillId="3" borderId="20" xfId="0" applyFill="1" applyBorder="1" applyAlignment="1">
      <alignment horizontal="left" vertical="center" wrapText="1"/>
    </xf>
    <xf numFmtId="0" fontId="0" fillId="3" borderId="23" xfId="0" applyFill="1" applyBorder="1" applyAlignment="1">
      <alignment horizontal="left" vertical="center" wrapText="1"/>
    </xf>
    <xf numFmtId="0" fontId="0" fillId="3" borderId="31" xfId="0" applyFill="1" applyBorder="1" applyAlignment="1">
      <alignment horizontal="left" vertical="center" wrapText="1"/>
    </xf>
    <xf numFmtId="0" fontId="0" fillId="3" borderId="28" xfId="0" applyFill="1" applyBorder="1" applyAlignment="1">
      <alignment horizontal="left" vertical="center" wrapText="1"/>
    </xf>
    <xf numFmtId="0" fontId="0" fillId="3" borderId="28" xfId="0" applyFill="1" applyBorder="1" applyAlignment="1">
      <alignment horizontal="center" vertical="center" wrapText="1"/>
    </xf>
    <xf numFmtId="0" fontId="0" fillId="3" borderId="22" xfId="0" applyFill="1" applyBorder="1" applyAlignment="1">
      <alignment horizontal="center" vertical="center" wrapText="1"/>
    </xf>
    <xf numFmtId="0" fontId="0" fillId="3" borderId="28" xfId="0" applyFill="1" applyBorder="1" applyAlignment="1">
      <alignment horizontal="center" vertical="center"/>
    </xf>
    <xf numFmtId="0" fontId="0" fillId="3" borderId="22" xfId="0" applyFill="1" applyBorder="1" applyAlignment="1">
      <alignment horizontal="center" vertical="center"/>
    </xf>
    <xf numFmtId="10" fontId="0" fillId="3" borderId="32" xfId="0" applyNumberFormat="1" applyFill="1" applyBorder="1" applyAlignment="1">
      <alignment horizontal="center" vertical="center"/>
    </xf>
    <xf numFmtId="10" fontId="0" fillId="3" borderId="26" xfId="0" applyNumberFormat="1" applyFill="1" applyBorder="1" applyAlignment="1">
      <alignment horizontal="center" vertical="center"/>
    </xf>
    <xf numFmtId="10" fontId="6" fillId="3" borderId="34" xfId="0" applyNumberFormat="1" applyFont="1" applyFill="1" applyBorder="1" applyAlignment="1">
      <alignment horizontal="center" vertical="center" wrapText="1"/>
    </xf>
    <xf numFmtId="0" fontId="0" fillId="3" borderId="32" xfId="0" applyFill="1" applyBorder="1" applyAlignment="1">
      <alignment horizontal="left" vertical="top" wrapText="1"/>
    </xf>
    <xf numFmtId="0" fontId="0" fillId="3" borderId="33" xfId="0" applyFill="1" applyBorder="1" applyAlignment="1">
      <alignment horizontal="left" vertical="top" wrapText="1"/>
    </xf>
    <xf numFmtId="0" fontId="0" fillId="3" borderId="22" xfId="0" applyFill="1" applyBorder="1" applyAlignment="1">
      <alignment horizontal="left" vertical="center" wrapText="1"/>
    </xf>
    <xf numFmtId="2" fontId="0" fillId="3" borderId="22" xfId="1" applyNumberFormat="1" applyFont="1" applyFill="1" applyBorder="1" applyAlignment="1">
      <alignment horizontal="center" vertical="center"/>
    </xf>
    <xf numFmtId="2" fontId="0" fillId="3" borderId="22" xfId="0" applyNumberFormat="1" applyFill="1" applyBorder="1" applyAlignment="1">
      <alignment horizontal="center" vertical="center"/>
    </xf>
    <xf numFmtId="0" fontId="2" fillId="0" borderId="0" xfId="0" applyFont="1" applyAlignment="1">
      <alignment horizontal="center"/>
    </xf>
    <xf numFmtId="0" fontId="2" fillId="0" borderId="4" xfId="0" applyFont="1" applyBorder="1" applyAlignment="1">
      <alignment horizontal="center"/>
    </xf>
    <xf numFmtId="0" fontId="2" fillId="0" borderId="0" xfId="0" applyFont="1" applyAlignment="1">
      <alignment horizontal="center" vertical="center"/>
    </xf>
    <xf numFmtId="0" fontId="2" fillId="0" borderId="4" xfId="0" applyFont="1" applyBorder="1" applyAlignment="1">
      <alignment horizontal="center" vertical="center"/>
    </xf>
    <xf numFmtId="0" fontId="5" fillId="2" borderId="19" xfId="0" applyFont="1" applyFill="1" applyBorder="1" applyAlignment="1">
      <alignment horizontal="center" vertical="center"/>
    </xf>
    <xf numFmtId="0" fontId="5" fillId="2" borderId="17" xfId="0" applyFont="1" applyFill="1" applyBorder="1" applyAlignment="1">
      <alignment horizontal="center" vertical="center"/>
    </xf>
    <xf numFmtId="0" fontId="5" fillId="2" borderId="18" xfId="0" applyFont="1" applyFill="1" applyBorder="1" applyAlignment="1">
      <alignment horizontal="center" vertical="center"/>
    </xf>
    <xf numFmtId="0" fontId="5" fillId="0" borderId="19" xfId="0" applyFont="1" applyBorder="1" applyAlignment="1">
      <alignment horizontal="center" vertical="center"/>
    </xf>
    <xf numFmtId="0" fontId="5" fillId="0" borderId="17" xfId="0" applyFont="1" applyBorder="1" applyAlignment="1">
      <alignment horizontal="center" vertical="center"/>
    </xf>
    <xf numFmtId="0" fontId="5" fillId="0" borderId="18" xfId="0" applyFont="1" applyBorder="1" applyAlignment="1">
      <alignment horizontal="center" vertical="center"/>
    </xf>
    <xf numFmtId="0" fontId="3" fillId="2" borderId="5"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2" xfId="0" applyFont="1" applyFill="1" applyBorder="1" applyAlignment="1">
      <alignment horizontal="center" vertical="center"/>
    </xf>
    <xf numFmtId="0" fontId="3" fillId="2" borderId="9" xfId="0" applyFont="1" applyFill="1" applyBorder="1" applyAlignment="1">
      <alignment horizontal="center" vertical="center"/>
    </xf>
    <xf numFmtId="0" fontId="0" fillId="3" borderId="32" xfId="0" applyFill="1" applyBorder="1" applyAlignment="1">
      <alignment horizontal="center" vertical="center"/>
    </xf>
    <xf numFmtId="0" fontId="0" fillId="3" borderId="26" xfId="0" applyFill="1" applyBorder="1" applyAlignment="1">
      <alignment horizontal="center" vertical="center"/>
    </xf>
    <xf numFmtId="10" fontId="6" fillId="3" borderId="37" xfId="0" applyNumberFormat="1" applyFont="1" applyFill="1" applyBorder="1" applyAlignment="1">
      <alignment horizontal="center" vertical="center" wrapText="1"/>
    </xf>
    <xf numFmtId="10" fontId="6" fillId="3" borderId="38" xfId="0" applyNumberFormat="1" applyFont="1" applyFill="1" applyBorder="1" applyAlignment="1">
      <alignment horizontal="center" vertical="center" wrapText="1"/>
    </xf>
    <xf numFmtId="0" fontId="9" fillId="0" borderId="0" xfId="0" applyFont="1" applyAlignment="1">
      <alignment horizontal="center"/>
    </xf>
    <xf numFmtId="0" fontId="9" fillId="0" borderId="4" xfId="0" applyFont="1" applyBorder="1" applyAlignment="1">
      <alignment horizontal="center"/>
    </xf>
    <xf numFmtId="0" fontId="9" fillId="0" borderId="0" xfId="0" applyFont="1" applyAlignment="1">
      <alignment horizontal="center" vertical="center"/>
    </xf>
    <xf numFmtId="0" fontId="9" fillId="0" borderId="4" xfId="0" applyFont="1" applyBorder="1" applyAlignment="1">
      <alignment horizontal="center" vertical="center"/>
    </xf>
    <xf numFmtId="0" fontId="9" fillId="0" borderId="19" xfId="0" applyFont="1" applyBorder="1" applyAlignment="1">
      <alignment horizontal="center" vertical="center"/>
    </xf>
    <xf numFmtId="0" fontId="9" fillId="0" borderId="17" xfId="0" applyFont="1" applyBorder="1" applyAlignment="1">
      <alignment horizontal="center" vertical="center"/>
    </xf>
    <xf numFmtId="0" fontId="9" fillId="0" borderId="18" xfId="0" applyFont="1" applyBorder="1" applyAlignment="1">
      <alignment horizontal="center" vertical="center"/>
    </xf>
    <xf numFmtId="0" fontId="0" fillId="3" borderId="20" xfId="0" applyFill="1" applyBorder="1" applyAlignment="1">
      <alignment horizontal="justify" vertical="center" wrapText="1"/>
    </xf>
    <xf numFmtId="0" fontId="0" fillId="3" borderId="23" xfId="0" applyFill="1" applyBorder="1" applyAlignment="1">
      <alignment horizontal="justify" vertical="center" wrapText="1"/>
    </xf>
    <xf numFmtId="10" fontId="1" fillId="3" borderId="35" xfId="0" applyNumberFormat="1" applyFont="1" applyFill="1" applyBorder="1" applyAlignment="1">
      <alignment horizontal="center" vertical="center" wrapText="1"/>
    </xf>
    <xf numFmtId="10" fontId="1" fillId="3" borderId="36" xfId="0" applyNumberFormat="1" applyFont="1" applyFill="1" applyBorder="1" applyAlignment="1">
      <alignment horizontal="center" vertical="center" wrapText="1"/>
    </xf>
    <xf numFmtId="0" fontId="0" fillId="3" borderId="31" xfId="0" applyFill="1" applyBorder="1" applyAlignment="1">
      <alignment horizontal="justify" vertical="center" wrapText="1"/>
    </xf>
    <xf numFmtId="0" fontId="0" fillId="3" borderId="28" xfId="0" applyFill="1" applyBorder="1" applyAlignment="1">
      <alignment horizontal="justify" vertical="center" wrapText="1"/>
    </xf>
    <xf numFmtId="10" fontId="1" fillId="3" borderId="44" xfId="0" applyNumberFormat="1" applyFont="1" applyFill="1" applyBorder="1" applyAlignment="1">
      <alignment horizontal="center" vertical="center" wrapText="1"/>
    </xf>
    <xf numFmtId="0" fontId="0" fillId="3" borderId="22" xfId="0" applyFill="1" applyBorder="1" applyAlignment="1">
      <alignment horizontal="justify" vertical="center" wrapText="1"/>
    </xf>
    <xf numFmtId="10" fontId="1" fillId="3" borderId="34" xfId="0" applyNumberFormat="1" applyFont="1" applyFill="1" applyBorder="1" applyAlignment="1">
      <alignment horizontal="center" vertical="center" wrapText="1"/>
    </xf>
    <xf numFmtId="10" fontId="1" fillId="3" borderId="45" xfId="0" applyNumberFormat="1" applyFont="1" applyFill="1" applyBorder="1" applyAlignment="1">
      <alignment horizontal="center" vertical="center" wrapText="1"/>
    </xf>
    <xf numFmtId="10" fontId="1" fillId="3" borderId="46" xfId="0" applyNumberFormat="1" applyFont="1" applyFill="1" applyBorder="1" applyAlignment="1">
      <alignment horizontal="center" vertical="center" wrapText="1"/>
    </xf>
  </cellXfs>
  <cellStyles count="3">
    <cellStyle name="Moneda" xfId="2" builtinId="4"/>
    <cellStyle name="Normal" xfId="0" builtinId="0"/>
    <cellStyle name="Porcentaje" xfId="1" builtinId="5"/>
  </cellStyles>
  <dxfs count="43">
    <dxf>
      <fill>
        <patternFill>
          <bgColor rgb="FFFF0000"/>
        </patternFill>
      </fill>
    </dxf>
    <dxf>
      <fill>
        <patternFill>
          <bgColor rgb="FFFFFF00"/>
        </patternFill>
      </fill>
    </dxf>
    <dxf>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FF00"/>
        </patternFill>
      </fill>
    </dxf>
    <dxf>
      <numFmt numFmtId="14" formatCode="0.00%"/>
      <fill>
        <patternFill>
          <bgColor rgb="FF00B050"/>
        </patternFill>
      </fill>
    </dxf>
    <dxf>
      <numFmt numFmtId="14" formatCode="0.00%"/>
      <fill>
        <patternFill>
          <bgColor rgb="FFFF000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936852</xdr:colOff>
      <xdr:row>2</xdr:row>
      <xdr:rowOff>81801</xdr:rowOff>
    </xdr:from>
    <xdr:to>
      <xdr:col>2</xdr:col>
      <xdr:colOff>1857602</xdr:colOff>
      <xdr:row>7</xdr:row>
      <xdr:rowOff>32429</xdr:rowOff>
    </xdr:to>
    <xdr:pic>
      <xdr:nvPicPr>
        <xdr:cNvPr id="2" name="Imagen 1">
          <a:extLst>
            <a:ext uri="{FF2B5EF4-FFF2-40B4-BE49-F238E27FC236}">
              <a16:creationId xmlns:a16="http://schemas.microsoft.com/office/drawing/2014/main" id="{8529DBCD-C580-470D-86F0-E846DB027A6A}"/>
            </a:ext>
          </a:extLst>
        </xdr:cNvPr>
        <xdr:cNvPicPr>
          <a:picLocks noChangeAspect="1"/>
        </xdr:cNvPicPr>
      </xdr:nvPicPr>
      <xdr:blipFill>
        <a:blip xmlns:r="http://schemas.openxmlformats.org/officeDocument/2006/relationships" r:embed="rId1"/>
        <a:stretch>
          <a:fillRect/>
        </a:stretch>
      </xdr:blipFill>
      <xdr:spPr>
        <a:xfrm>
          <a:off x="2613252" y="481851"/>
          <a:ext cx="920750" cy="950753"/>
        </a:xfrm>
        <a:prstGeom prst="rect">
          <a:avLst/>
        </a:prstGeom>
      </xdr:spPr>
    </xdr:pic>
    <xdr:clientData/>
  </xdr:twoCellAnchor>
  <xdr:oneCellAnchor>
    <xdr:from>
      <xdr:col>2</xdr:col>
      <xdr:colOff>337911</xdr:colOff>
      <xdr:row>108</xdr:row>
      <xdr:rowOff>6804</xdr:rowOff>
    </xdr:from>
    <xdr:ext cx="5018767" cy="1619249"/>
    <xdr:sp macro="" textlink="">
      <xdr:nvSpPr>
        <xdr:cNvPr id="3" name="CuadroTexto 2">
          <a:extLst>
            <a:ext uri="{FF2B5EF4-FFF2-40B4-BE49-F238E27FC236}">
              <a16:creationId xmlns:a16="http://schemas.microsoft.com/office/drawing/2014/main" id="{2FE7CACE-7672-4170-B848-7B26644C7DEF}"/>
            </a:ext>
          </a:extLst>
        </xdr:cNvPr>
        <xdr:cNvSpPr txBox="1"/>
      </xdr:nvSpPr>
      <xdr:spPr>
        <a:xfrm>
          <a:off x="2014311" y="66138879"/>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Carlos Manuel May Tun</a:t>
          </a:r>
        </a:p>
      </xdr:txBody>
    </xdr:sp>
    <xdr:clientData/>
  </xdr:oneCellAnchor>
  <xdr:oneCellAnchor>
    <xdr:from>
      <xdr:col>7</xdr:col>
      <xdr:colOff>862818</xdr:colOff>
      <xdr:row>108</xdr:row>
      <xdr:rowOff>165554</xdr:rowOff>
    </xdr:from>
    <xdr:ext cx="4056164" cy="1607993"/>
    <xdr:sp macro="" textlink="">
      <xdr:nvSpPr>
        <xdr:cNvPr id="4" name="CuadroTexto 3">
          <a:extLst>
            <a:ext uri="{FF2B5EF4-FFF2-40B4-BE49-F238E27FC236}">
              <a16:creationId xmlns:a16="http://schemas.microsoft.com/office/drawing/2014/main" id="{E64A9A78-FF09-4FC2-9728-E13DD584102D}"/>
            </a:ext>
          </a:extLst>
        </xdr:cNvPr>
        <xdr:cNvSpPr txBox="1"/>
      </xdr:nvSpPr>
      <xdr:spPr>
        <a:xfrm>
          <a:off x="11235543" y="66297629"/>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p>
        <a:p>
          <a:pPr algn="ctr"/>
          <a:r>
            <a:rPr lang="es-MX" sz="2000"/>
            <a:t>Mtro. Enrique E. Encalada Sánchez</a:t>
          </a:r>
        </a:p>
        <a:p>
          <a:pPr algn="ctr"/>
          <a:r>
            <a:rPr lang="es-MX" sz="2000"/>
            <a:t>Dirección de Planeación de la DGPM</a:t>
          </a:r>
        </a:p>
      </xdr:txBody>
    </xdr:sp>
    <xdr:clientData/>
  </xdr:oneCellAnchor>
  <xdr:oneCellAnchor>
    <xdr:from>
      <xdr:col>13</xdr:col>
      <xdr:colOff>535214</xdr:colOff>
      <xdr:row>109</xdr:row>
      <xdr:rowOff>83031</xdr:rowOff>
    </xdr:from>
    <xdr:ext cx="5007428" cy="1344727"/>
    <xdr:sp macro="" textlink="">
      <xdr:nvSpPr>
        <xdr:cNvPr id="5" name="CuadroTexto 4">
          <a:extLst>
            <a:ext uri="{FF2B5EF4-FFF2-40B4-BE49-F238E27FC236}">
              <a16:creationId xmlns:a16="http://schemas.microsoft.com/office/drawing/2014/main" id="{E7D5DCD1-972C-415E-998B-3ED919FDC792}"/>
            </a:ext>
          </a:extLst>
        </xdr:cNvPr>
        <xdr:cNvSpPr txBox="1"/>
      </xdr:nvSpPr>
      <xdr:spPr>
        <a:xfrm>
          <a:off x="19566164" y="66415131"/>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L.A.E.</a:t>
          </a:r>
          <a:r>
            <a:rPr lang="es-MX" sz="2000" baseline="0"/>
            <a:t> Marcelo José Guzman</a:t>
          </a:r>
          <a:endParaRPr lang="es-MX" sz="2000"/>
        </a:p>
        <a:p>
          <a:pPr algn="ctr"/>
          <a:r>
            <a:rPr lang="es-MX" sz="2000"/>
            <a:t>Tesorero Municipal</a:t>
          </a:r>
        </a:p>
      </xdr:txBody>
    </xdr:sp>
    <xdr:clientData/>
  </xdr:oneCellAnchor>
  <xdr:twoCellAnchor editAs="oneCell">
    <xdr:from>
      <xdr:col>15</xdr:col>
      <xdr:colOff>547686</xdr:colOff>
      <xdr:row>2</xdr:row>
      <xdr:rowOff>47625</xdr:rowOff>
    </xdr:from>
    <xdr:to>
      <xdr:col>16</xdr:col>
      <xdr:colOff>1690687</xdr:colOff>
      <xdr:row>8</xdr:row>
      <xdr:rowOff>57149</xdr:rowOff>
    </xdr:to>
    <xdr:pic>
      <xdr:nvPicPr>
        <xdr:cNvPr id="6" name="Imagen 5">
          <a:extLst>
            <a:ext uri="{FF2B5EF4-FFF2-40B4-BE49-F238E27FC236}">
              <a16:creationId xmlns:a16="http://schemas.microsoft.com/office/drawing/2014/main" id="{B1530A96-EE0E-4827-9BAF-CF651B273EB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331486" y="447675"/>
          <a:ext cx="3067051" cy="12096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936852</xdr:colOff>
      <xdr:row>2</xdr:row>
      <xdr:rowOff>81801</xdr:rowOff>
    </xdr:from>
    <xdr:to>
      <xdr:col>2</xdr:col>
      <xdr:colOff>1857602</xdr:colOff>
      <xdr:row>5</xdr:row>
      <xdr:rowOff>238694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613252" y="481851"/>
          <a:ext cx="920750" cy="950753"/>
        </a:xfrm>
        <a:prstGeom prst="rect">
          <a:avLst/>
        </a:prstGeom>
      </xdr:spPr>
    </xdr:pic>
    <xdr:clientData/>
  </xdr:twoCellAnchor>
  <xdr:oneCellAnchor>
    <xdr:from>
      <xdr:col>2</xdr:col>
      <xdr:colOff>337911</xdr:colOff>
      <xdr:row>108</xdr:row>
      <xdr:rowOff>6804</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025197" y="7431541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a:t>Carlos Manuel May Tun</a:t>
          </a:r>
        </a:p>
      </xdr:txBody>
    </xdr:sp>
    <xdr:clientData/>
  </xdr:oneCellAnchor>
  <xdr:oneCellAnchor>
    <xdr:from>
      <xdr:col>7</xdr:col>
      <xdr:colOff>862818</xdr:colOff>
      <xdr:row>108</xdr:row>
      <xdr:rowOff>165554</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925175" y="74474161"/>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a:t>
          </a:r>
        </a:p>
        <a:p>
          <a:pPr algn="ctr"/>
          <a:r>
            <a:rPr lang="es-MX" sz="2000"/>
            <a:t>Mtro. Enrique E. Encalada Sánchez</a:t>
          </a:r>
        </a:p>
        <a:p>
          <a:pPr algn="ctr"/>
          <a:r>
            <a:rPr lang="es-MX" sz="2000"/>
            <a:t>Dirección de Planeación de la DGPM</a:t>
          </a:r>
        </a:p>
      </xdr:txBody>
    </xdr:sp>
    <xdr:clientData/>
  </xdr:oneCellAnchor>
  <xdr:oneCellAnchor>
    <xdr:from>
      <xdr:col>13</xdr:col>
      <xdr:colOff>535214</xdr:colOff>
      <xdr:row>109</xdr:row>
      <xdr:rowOff>83031</xdr:rowOff>
    </xdr:from>
    <xdr:ext cx="5007428" cy="1344727"/>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9537589" y="66472281"/>
          <a:ext cx="5007428" cy="13447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C.P.C. Yuri Salazar Ceballos</a:t>
          </a:r>
        </a:p>
        <a:p>
          <a:pPr algn="ctr"/>
          <a:r>
            <a:rPr lang="es-MX" sz="2000"/>
            <a:t>Tesorero Municipal</a:t>
          </a:r>
        </a:p>
      </xdr:txBody>
    </xdr:sp>
    <xdr:clientData/>
  </xdr:oneCellAnchor>
  <xdr:twoCellAnchor editAs="oneCell">
    <xdr:from>
      <xdr:col>15</xdr:col>
      <xdr:colOff>547686</xdr:colOff>
      <xdr:row>2</xdr:row>
      <xdr:rowOff>47625</xdr:rowOff>
    </xdr:from>
    <xdr:to>
      <xdr:col>16</xdr:col>
      <xdr:colOff>1690687</xdr:colOff>
      <xdr:row>6</xdr:row>
      <xdr:rowOff>171449</xdr:rowOff>
    </xdr:to>
    <xdr:pic>
      <xdr:nvPicPr>
        <xdr:cNvPr id="7" name="Imagen 6">
          <a:extLst>
            <a:ext uri="{FF2B5EF4-FFF2-40B4-BE49-F238E27FC236}">
              <a16:creationId xmlns:a16="http://schemas.microsoft.com/office/drawing/2014/main" id="{DC4E47DE-7D52-4126-95A6-2590D3EB869C}"/>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216936" y="452438"/>
          <a:ext cx="3071813" cy="120729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7BAC3A-9827-4733-9383-2A14B257E325}">
  <dimension ref="C3:S105"/>
  <sheetViews>
    <sheetView topLeftCell="A31" zoomScale="70" zoomScaleNormal="70" workbookViewId="0">
      <selection activeCell="M97" sqref="M97"/>
    </sheetView>
  </sheetViews>
  <sheetFormatPr baseColWidth="10" defaultColWidth="11" defaultRowHeight="15.6" x14ac:dyDescent="0.3"/>
  <cols>
    <col min="3" max="3" width="28" customWidth="1"/>
    <col min="4" max="4" width="34.5" customWidth="1"/>
    <col min="5" max="5" width="15.09765625" customWidth="1"/>
    <col min="6" max="6" width="18" customWidth="1"/>
    <col min="7" max="7" width="18.5" customWidth="1"/>
    <col min="8" max="8" width="15.59765625" customWidth="1"/>
    <col min="9" max="12" width="18.5" bestFit="1" customWidth="1"/>
    <col min="13" max="14" width="24" customWidth="1"/>
    <col min="15" max="16" width="25.19921875" customWidth="1"/>
    <col min="17" max="17" width="36.09765625" customWidth="1"/>
  </cols>
  <sheetData>
    <row r="3" spans="3:18" x14ac:dyDescent="0.3">
      <c r="C3" s="1"/>
      <c r="D3" s="2"/>
      <c r="E3" s="2"/>
      <c r="F3" s="2"/>
      <c r="G3" s="2"/>
      <c r="H3" s="2"/>
      <c r="I3" s="2"/>
      <c r="J3" s="2"/>
      <c r="K3" s="2"/>
      <c r="L3" s="2"/>
      <c r="M3" s="2"/>
      <c r="N3" s="2"/>
      <c r="O3" s="2"/>
      <c r="P3" s="2"/>
      <c r="Q3" s="3"/>
    </row>
    <row r="4" spans="3:18" ht="17.399999999999999" x14ac:dyDescent="0.3">
      <c r="C4" s="4"/>
      <c r="D4" s="105" t="s">
        <v>0</v>
      </c>
      <c r="E4" s="105"/>
      <c r="F4" s="105"/>
      <c r="G4" s="105"/>
      <c r="H4" s="105"/>
      <c r="I4" s="105"/>
      <c r="J4" s="105"/>
      <c r="K4" s="105"/>
      <c r="L4" s="105"/>
      <c r="M4" s="105"/>
      <c r="N4" s="105"/>
      <c r="O4" s="105"/>
      <c r="P4" s="105"/>
      <c r="Q4" s="106"/>
    </row>
    <row r="5" spans="3:18" ht="17.399999999999999" x14ac:dyDescent="0.3">
      <c r="C5" s="4"/>
      <c r="D5" s="105" t="s">
        <v>1</v>
      </c>
      <c r="E5" s="105"/>
      <c r="F5" s="105"/>
      <c r="G5" s="105"/>
      <c r="H5" s="105"/>
      <c r="I5" s="105"/>
      <c r="J5" s="105"/>
      <c r="K5" s="105"/>
      <c r="L5" s="105"/>
      <c r="M5" s="105"/>
      <c r="N5" s="105"/>
      <c r="O5" s="105"/>
      <c r="P5" s="105"/>
      <c r="Q5" s="106"/>
    </row>
    <row r="6" spans="3:18" ht="17.399999999999999" x14ac:dyDescent="0.3">
      <c r="C6" s="4"/>
      <c r="D6" s="107" t="s">
        <v>2</v>
      </c>
      <c r="E6" s="107"/>
      <c r="F6" s="107"/>
      <c r="G6" s="107"/>
      <c r="H6" s="107"/>
      <c r="I6" s="107"/>
      <c r="J6" s="107"/>
      <c r="K6" s="107"/>
      <c r="L6" s="107"/>
      <c r="M6" s="107"/>
      <c r="N6" s="107"/>
      <c r="O6" s="107"/>
      <c r="P6" s="107"/>
      <c r="Q6" s="108"/>
      <c r="R6" s="7"/>
    </row>
    <row r="7" spans="3:18" x14ac:dyDescent="0.3">
      <c r="C7" s="4"/>
      <c r="Q7" s="5"/>
    </row>
    <row r="8" spans="3:18" ht="16.2" thickBot="1" x14ac:dyDescent="0.35">
      <c r="C8" s="4"/>
      <c r="Q8" s="5"/>
    </row>
    <row r="9" spans="3:18" ht="39" customHeight="1" thickBot="1" x14ac:dyDescent="0.35">
      <c r="C9" s="109" t="s">
        <v>3</v>
      </c>
      <c r="D9" s="110"/>
      <c r="E9" s="111"/>
      <c r="F9" s="112" t="s">
        <v>4</v>
      </c>
      <c r="G9" s="113"/>
      <c r="H9" s="113"/>
      <c r="I9" s="113"/>
      <c r="J9" s="113"/>
      <c r="K9" s="113"/>
      <c r="L9" s="113"/>
      <c r="M9" s="113"/>
      <c r="N9" s="113"/>
      <c r="O9" s="113"/>
      <c r="P9" s="113"/>
      <c r="Q9" s="114"/>
      <c r="R9" s="9"/>
    </row>
    <row r="10" spans="3:18" ht="27.9" customHeight="1" x14ac:dyDescent="0.3">
      <c r="C10" s="115" t="s">
        <v>5</v>
      </c>
      <c r="D10" s="117" t="s">
        <v>6</v>
      </c>
      <c r="E10" s="117" t="s">
        <v>7</v>
      </c>
      <c r="F10" s="117" t="s">
        <v>8</v>
      </c>
      <c r="G10" s="119" t="s">
        <v>9</v>
      </c>
      <c r="H10" s="119"/>
      <c r="I10" s="119"/>
      <c r="J10" s="119"/>
      <c r="K10" s="119"/>
      <c r="L10" s="119"/>
      <c r="M10" s="119"/>
      <c r="N10" s="119"/>
      <c r="O10" s="119" t="s">
        <v>10</v>
      </c>
      <c r="P10" s="119"/>
      <c r="Q10" s="120"/>
    </row>
    <row r="11" spans="3:18" ht="32.1" customHeight="1" x14ac:dyDescent="0.3">
      <c r="C11" s="116"/>
      <c r="D11" s="118"/>
      <c r="E11" s="118"/>
      <c r="F11" s="118"/>
      <c r="G11" s="118" t="s">
        <v>11</v>
      </c>
      <c r="H11" s="118" t="s">
        <v>12</v>
      </c>
      <c r="I11" s="121" t="s">
        <v>13</v>
      </c>
      <c r="J11" s="121"/>
      <c r="K11" s="121"/>
      <c r="L11" s="121"/>
      <c r="M11" s="121" t="s">
        <v>14</v>
      </c>
      <c r="N11" s="121"/>
      <c r="O11" s="121"/>
      <c r="P11" s="121"/>
      <c r="Q11" s="122"/>
    </row>
    <row r="12" spans="3:18" ht="31.2" x14ac:dyDescent="0.3">
      <c r="C12" s="116"/>
      <c r="D12" s="118"/>
      <c r="E12" s="118"/>
      <c r="F12" s="118"/>
      <c r="G12" s="118"/>
      <c r="H12" s="118"/>
      <c r="I12" s="10" t="s">
        <v>15</v>
      </c>
      <c r="J12" s="10" t="s">
        <v>16</v>
      </c>
      <c r="K12" s="10" t="s">
        <v>17</v>
      </c>
      <c r="L12" s="10" t="s">
        <v>18</v>
      </c>
      <c r="M12" s="10" t="s">
        <v>19</v>
      </c>
      <c r="N12" s="10" t="s">
        <v>20</v>
      </c>
      <c r="O12" s="121"/>
      <c r="P12" s="121"/>
      <c r="Q12" s="122"/>
    </row>
    <row r="13" spans="3:18" ht="90.75" customHeight="1" x14ac:dyDescent="0.3">
      <c r="C13" s="89" t="s">
        <v>21</v>
      </c>
      <c r="D13" s="91" t="s">
        <v>22</v>
      </c>
      <c r="E13" s="93" t="s">
        <v>23</v>
      </c>
      <c r="F13" s="95" t="s">
        <v>24</v>
      </c>
      <c r="G13" s="97">
        <v>0.37009999999999998</v>
      </c>
      <c r="H13" s="123" t="s">
        <v>25</v>
      </c>
      <c r="I13" s="16">
        <v>0.34699999999999998</v>
      </c>
      <c r="J13" s="16" t="s">
        <v>26</v>
      </c>
      <c r="K13" s="16" t="s">
        <v>26</v>
      </c>
      <c r="L13" s="16" t="s">
        <v>26</v>
      </c>
      <c r="M13" s="125">
        <f>IFERROR(I13/I14,"ND")</f>
        <v>0.93758443663874624</v>
      </c>
      <c r="N13" s="99">
        <f t="shared" ref="N13" si="0">IFERROR(((I13)/G13),"ND")</f>
        <v>0.93758443663874624</v>
      </c>
      <c r="O13" s="100" t="s">
        <v>27</v>
      </c>
      <c r="P13" s="100"/>
      <c r="Q13" s="101"/>
    </row>
    <row r="14" spans="3:18" ht="90.75" customHeight="1" x14ac:dyDescent="0.3">
      <c r="C14" s="89"/>
      <c r="D14" s="92"/>
      <c r="E14" s="94"/>
      <c r="F14" s="96"/>
      <c r="G14" s="98"/>
      <c r="H14" s="124"/>
      <c r="I14" s="11">
        <v>0.37009999999999998</v>
      </c>
      <c r="J14" s="11">
        <v>0.37009999999999998</v>
      </c>
      <c r="K14" s="11">
        <v>0.37009999999999998</v>
      </c>
      <c r="L14" s="11">
        <v>0.37009999999999998</v>
      </c>
      <c r="M14" s="126"/>
      <c r="N14" s="30"/>
      <c r="O14" s="71"/>
      <c r="P14" s="71"/>
      <c r="Q14" s="72"/>
    </row>
    <row r="15" spans="3:18" ht="75" customHeight="1" x14ac:dyDescent="0.3">
      <c r="C15" s="89"/>
      <c r="D15" s="102" t="s">
        <v>28</v>
      </c>
      <c r="E15" s="94" t="s">
        <v>23</v>
      </c>
      <c r="F15" s="96" t="s">
        <v>24</v>
      </c>
      <c r="G15" s="103">
        <v>70.5</v>
      </c>
      <c r="H15" s="96" t="s">
        <v>25</v>
      </c>
      <c r="I15" s="12">
        <v>59</v>
      </c>
      <c r="J15" s="12" t="s">
        <v>26</v>
      </c>
      <c r="K15" s="12" t="s">
        <v>26</v>
      </c>
      <c r="L15" s="12" t="s">
        <v>26</v>
      </c>
      <c r="M15" s="41">
        <f t="shared" ref="M15" si="1">IFERROR(I15/I16,"ND")</f>
        <v>0.83687943262411346</v>
      </c>
      <c r="N15" s="30">
        <f t="shared" ref="N15" si="2">IFERROR(((I15)/G15),"ND")</f>
        <v>0.83687943262411346</v>
      </c>
      <c r="O15" s="69" t="s">
        <v>29</v>
      </c>
      <c r="P15" s="69"/>
      <c r="Q15" s="70"/>
    </row>
    <row r="16" spans="3:18" ht="75" customHeight="1" x14ac:dyDescent="0.3">
      <c r="C16" s="89"/>
      <c r="D16" s="102"/>
      <c r="E16" s="94"/>
      <c r="F16" s="96"/>
      <c r="G16" s="103"/>
      <c r="H16" s="96"/>
      <c r="I16" s="12">
        <v>70.5</v>
      </c>
      <c r="J16" s="12">
        <v>70.5</v>
      </c>
      <c r="K16" s="12">
        <v>70.5</v>
      </c>
      <c r="L16" s="12">
        <v>70.5</v>
      </c>
      <c r="M16" s="41"/>
      <c r="N16" s="30"/>
      <c r="O16" s="71"/>
      <c r="P16" s="71"/>
      <c r="Q16" s="72"/>
    </row>
    <row r="17" spans="3:19" ht="90.75" customHeight="1" x14ac:dyDescent="0.3">
      <c r="C17" s="89"/>
      <c r="D17" s="102" t="s">
        <v>30</v>
      </c>
      <c r="E17" s="94" t="s">
        <v>23</v>
      </c>
      <c r="F17" s="96" t="s">
        <v>24</v>
      </c>
      <c r="G17" s="104">
        <v>5.8</v>
      </c>
      <c r="H17" s="96" t="s">
        <v>25</v>
      </c>
      <c r="I17" s="12">
        <v>5</v>
      </c>
      <c r="J17" s="12" t="s">
        <v>26</v>
      </c>
      <c r="K17" s="12" t="s">
        <v>26</v>
      </c>
      <c r="L17" s="12" t="s">
        <v>26</v>
      </c>
      <c r="M17" s="41">
        <f>IFERROR(I17/I18,"ND")</f>
        <v>0.86206896551724144</v>
      </c>
      <c r="N17" s="30">
        <f t="shared" ref="N17" si="3">IFERROR(((I17)/G17),"ND")</f>
        <v>0.86206896551724144</v>
      </c>
      <c r="O17" s="69" t="s">
        <v>31</v>
      </c>
      <c r="P17" s="69"/>
      <c r="Q17" s="70"/>
    </row>
    <row r="18" spans="3:19" ht="90.75" customHeight="1" x14ac:dyDescent="0.3">
      <c r="C18" s="90"/>
      <c r="D18" s="102"/>
      <c r="E18" s="94"/>
      <c r="F18" s="96"/>
      <c r="G18" s="104"/>
      <c r="H18" s="96"/>
      <c r="I18" s="12">
        <v>5.8</v>
      </c>
      <c r="J18" s="12">
        <v>5.8</v>
      </c>
      <c r="K18" s="12">
        <v>5.8</v>
      </c>
      <c r="L18" s="12">
        <v>5.8</v>
      </c>
      <c r="M18" s="41"/>
      <c r="N18" s="30"/>
      <c r="O18" s="71"/>
      <c r="P18" s="71"/>
      <c r="Q18" s="72"/>
      <c r="R18" s="6"/>
      <c r="S18" s="6"/>
    </row>
    <row r="19" spans="3:19" ht="68.25" customHeight="1" x14ac:dyDescent="0.3">
      <c r="C19" s="77" t="s">
        <v>32</v>
      </c>
      <c r="D19" s="79" t="s">
        <v>33</v>
      </c>
      <c r="E19" s="81" t="s">
        <v>23</v>
      </c>
      <c r="F19" s="83" t="s">
        <v>34</v>
      </c>
      <c r="G19" s="85">
        <f>L20</f>
        <v>5632016096</v>
      </c>
      <c r="H19" s="87" t="s">
        <v>25</v>
      </c>
      <c r="I19" s="21" t="s">
        <v>26</v>
      </c>
      <c r="J19" s="21" t="s">
        <v>26</v>
      </c>
      <c r="K19" s="21" t="s">
        <v>26</v>
      </c>
      <c r="L19" s="13" t="s">
        <v>26</v>
      </c>
      <c r="M19" s="41" t="str">
        <f t="shared" ref="M19" si="4">IFERROR(I19/I20,"ND")</f>
        <v>ND</v>
      </c>
      <c r="N19" s="30" t="str">
        <f t="shared" ref="N19" si="5">IFERROR(((I19)/G19),"ND")</f>
        <v>ND</v>
      </c>
      <c r="O19" s="73" t="s">
        <v>35</v>
      </c>
      <c r="P19" s="73"/>
      <c r="Q19" s="74"/>
    </row>
    <row r="20" spans="3:19" ht="78" customHeight="1" x14ac:dyDescent="0.3">
      <c r="C20" s="78"/>
      <c r="D20" s="80"/>
      <c r="E20" s="82"/>
      <c r="F20" s="84"/>
      <c r="G20" s="86"/>
      <c r="H20" s="88"/>
      <c r="I20" s="13" t="s">
        <v>26</v>
      </c>
      <c r="J20" s="13" t="s">
        <v>26</v>
      </c>
      <c r="K20" s="13" t="s">
        <v>26</v>
      </c>
      <c r="L20" s="23">
        <v>5632016096</v>
      </c>
      <c r="M20" s="41"/>
      <c r="N20" s="30"/>
      <c r="O20" s="73"/>
      <c r="P20" s="73"/>
      <c r="Q20" s="74"/>
    </row>
    <row r="21" spans="3:19" ht="57" customHeight="1" x14ac:dyDescent="0.3">
      <c r="C21" s="48" t="s">
        <v>36</v>
      </c>
      <c r="D21" s="51" t="s">
        <v>37</v>
      </c>
      <c r="E21" s="52" t="s">
        <v>23</v>
      </c>
      <c r="F21" s="52" t="s">
        <v>38</v>
      </c>
      <c r="G21" s="75">
        <f>L22</f>
        <v>0.05</v>
      </c>
      <c r="H21" s="55" t="s">
        <v>25</v>
      </c>
      <c r="I21" s="15" t="s">
        <v>26</v>
      </c>
      <c r="J21" s="15" t="s">
        <v>26</v>
      </c>
      <c r="K21" s="15" t="s">
        <v>26</v>
      </c>
      <c r="L21" s="15" t="s">
        <v>26</v>
      </c>
      <c r="M21" s="41" t="str">
        <f t="shared" ref="M21" si="6">IFERROR(I21/I22,"ND")</f>
        <v>ND</v>
      </c>
      <c r="N21" s="30" t="str">
        <f t="shared" ref="N21" si="7">IFERROR(((I21)/G21),"ND")</f>
        <v>ND</v>
      </c>
      <c r="O21" s="50" t="s">
        <v>39</v>
      </c>
      <c r="P21" s="50"/>
      <c r="Q21" s="57"/>
    </row>
    <row r="22" spans="3:19" ht="52.5" customHeight="1" x14ac:dyDescent="0.3">
      <c r="C22" s="49"/>
      <c r="D22" s="51"/>
      <c r="E22" s="52"/>
      <c r="F22" s="52"/>
      <c r="G22" s="76"/>
      <c r="H22" s="56"/>
      <c r="I22" s="15" t="s">
        <v>26</v>
      </c>
      <c r="J22" s="15" t="s">
        <v>26</v>
      </c>
      <c r="K22" s="15" t="s">
        <v>26</v>
      </c>
      <c r="L22" s="17">
        <v>0.05</v>
      </c>
      <c r="M22" s="41"/>
      <c r="N22" s="30"/>
      <c r="O22" s="50"/>
      <c r="P22" s="50"/>
      <c r="Q22" s="57"/>
    </row>
    <row r="23" spans="3:19" ht="65.25" customHeight="1" x14ac:dyDescent="0.3">
      <c r="C23" s="31" t="s">
        <v>40</v>
      </c>
      <c r="D23" s="66" t="s">
        <v>41</v>
      </c>
      <c r="E23" s="35" t="s">
        <v>23</v>
      </c>
      <c r="F23" s="35" t="s">
        <v>38</v>
      </c>
      <c r="G23" s="37">
        <f t="shared" ref="G23" si="8">I24+J24+K24+L24</f>
        <v>48</v>
      </c>
      <c r="H23" s="39" t="s">
        <v>42</v>
      </c>
      <c r="I23" s="18">
        <v>12</v>
      </c>
      <c r="J23" s="14" t="s">
        <v>26</v>
      </c>
      <c r="K23" s="14" t="s">
        <v>26</v>
      </c>
      <c r="L23" s="14" t="s">
        <v>26</v>
      </c>
      <c r="M23" s="41">
        <f t="shared" ref="M23" si="9">IFERROR(I23/I24,"ND")</f>
        <v>1</v>
      </c>
      <c r="N23" s="30">
        <f t="shared" ref="N23" si="10">IFERROR(((I23)/G23),"ND")</f>
        <v>0.25</v>
      </c>
      <c r="O23" s="67" t="s">
        <v>43</v>
      </c>
      <c r="P23" s="67"/>
      <c r="Q23" s="68"/>
    </row>
    <row r="24" spans="3:19" ht="49.5" customHeight="1" x14ac:dyDescent="0.3">
      <c r="C24" s="42"/>
      <c r="D24" s="43"/>
      <c r="E24" s="35"/>
      <c r="F24" s="35"/>
      <c r="G24" s="44"/>
      <c r="H24" s="45"/>
      <c r="I24" s="18">
        <v>12</v>
      </c>
      <c r="J24" s="18">
        <v>12</v>
      </c>
      <c r="K24" s="18">
        <v>12</v>
      </c>
      <c r="L24" s="18">
        <v>12</v>
      </c>
      <c r="M24" s="41"/>
      <c r="N24" s="30"/>
      <c r="O24" s="67"/>
      <c r="P24" s="67"/>
      <c r="Q24" s="68"/>
    </row>
    <row r="25" spans="3:19" ht="53.25" customHeight="1" x14ac:dyDescent="0.3">
      <c r="C25" s="31" t="s">
        <v>44</v>
      </c>
      <c r="D25" s="66" t="s">
        <v>45</v>
      </c>
      <c r="E25" s="35" t="s">
        <v>23</v>
      </c>
      <c r="F25" s="35" t="s">
        <v>38</v>
      </c>
      <c r="G25" s="37">
        <f t="shared" ref="G25" si="11">I26+J26+K26+L26</f>
        <v>48</v>
      </c>
      <c r="H25" s="39" t="s">
        <v>42</v>
      </c>
      <c r="I25" s="18">
        <v>12</v>
      </c>
      <c r="J25" s="14" t="s">
        <v>26</v>
      </c>
      <c r="K25" s="14" t="s">
        <v>26</v>
      </c>
      <c r="L25" s="14" t="s">
        <v>26</v>
      </c>
      <c r="M25" s="41">
        <f t="shared" ref="M25" si="12">IFERROR(I25/I26,"ND")</f>
        <v>1</v>
      </c>
      <c r="N25" s="30">
        <f t="shared" ref="N25" si="13">IFERROR(((I25)/G25),"ND")</f>
        <v>0.25</v>
      </c>
      <c r="O25" s="67" t="s">
        <v>46</v>
      </c>
      <c r="P25" s="67"/>
      <c r="Q25" s="68"/>
    </row>
    <row r="26" spans="3:19" ht="41.25" customHeight="1" x14ac:dyDescent="0.3">
      <c r="C26" s="42"/>
      <c r="D26" s="43"/>
      <c r="E26" s="35"/>
      <c r="F26" s="35"/>
      <c r="G26" s="44"/>
      <c r="H26" s="45"/>
      <c r="I26" s="18">
        <v>12</v>
      </c>
      <c r="J26" s="18">
        <v>12</v>
      </c>
      <c r="K26" s="18">
        <v>12</v>
      </c>
      <c r="L26" s="18">
        <v>12</v>
      </c>
      <c r="M26" s="41"/>
      <c r="N26" s="30"/>
      <c r="O26" s="67"/>
      <c r="P26" s="67"/>
      <c r="Q26" s="68"/>
    </row>
    <row r="27" spans="3:19" ht="41.25" customHeight="1" x14ac:dyDescent="0.3">
      <c r="C27" s="48" t="s">
        <v>47</v>
      </c>
      <c r="D27" s="51" t="s">
        <v>48</v>
      </c>
      <c r="E27" s="52" t="s">
        <v>23</v>
      </c>
      <c r="F27" s="52" t="s">
        <v>38</v>
      </c>
      <c r="G27" s="58">
        <f t="shared" ref="G27" si="14">I28+J28+K28+L28</f>
        <v>28000</v>
      </c>
      <c r="H27" s="55" t="s">
        <v>42</v>
      </c>
      <c r="I27" s="19">
        <v>6600</v>
      </c>
      <c r="J27" s="15" t="s">
        <v>26</v>
      </c>
      <c r="K27" s="15" t="s">
        <v>26</v>
      </c>
      <c r="L27" s="15" t="s">
        <v>26</v>
      </c>
      <c r="M27" s="41">
        <f t="shared" ref="M27" si="15">IFERROR(I27/I28,"ND")</f>
        <v>0.94285714285714284</v>
      </c>
      <c r="N27" s="30">
        <f t="shared" ref="N27" si="16">IFERROR(((I27)/G27),"ND")</f>
        <v>0.23571428571428571</v>
      </c>
      <c r="O27" s="50" t="s">
        <v>49</v>
      </c>
      <c r="P27" s="50"/>
      <c r="Q27" s="57"/>
    </row>
    <row r="28" spans="3:19" ht="41.25" customHeight="1" x14ac:dyDescent="0.3">
      <c r="C28" s="49"/>
      <c r="D28" s="51"/>
      <c r="E28" s="52"/>
      <c r="F28" s="52"/>
      <c r="G28" s="59"/>
      <c r="H28" s="56"/>
      <c r="I28" s="19">
        <v>7000</v>
      </c>
      <c r="J28" s="19">
        <v>7000</v>
      </c>
      <c r="K28" s="19">
        <v>7000</v>
      </c>
      <c r="L28" s="19">
        <v>7000</v>
      </c>
      <c r="M28" s="41"/>
      <c r="N28" s="30"/>
      <c r="O28" s="50"/>
      <c r="P28" s="50"/>
      <c r="Q28" s="57"/>
    </row>
    <row r="29" spans="3:19" ht="55.5" customHeight="1" x14ac:dyDescent="0.3">
      <c r="C29" s="31" t="s">
        <v>50</v>
      </c>
      <c r="D29" s="66" t="s">
        <v>51</v>
      </c>
      <c r="E29" s="35" t="s">
        <v>23</v>
      </c>
      <c r="F29" s="35" t="s">
        <v>38</v>
      </c>
      <c r="G29" s="37">
        <f t="shared" ref="G29" si="17">I30+J30+K30+L30</f>
        <v>40000</v>
      </c>
      <c r="H29" s="39" t="s">
        <v>42</v>
      </c>
      <c r="I29" s="18">
        <v>8800</v>
      </c>
      <c r="J29" s="14" t="s">
        <v>26</v>
      </c>
      <c r="K29" s="14" t="s">
        <v>26</v>
      </c>
      <c r="L29" s="14" t="s">
        <v>26</v>
      </c>
      <c r="M29" s="41">
        <f t="shared" ref="M29" si="18">IFERROR(I29/I30,"ND")</f>
        <v>0.88</v>
      </c>
      <c r="N29" s="30">
        <f t="shared" ref="N29" si="19">IFERROR(((I29)/G29),"ND")</f>
        <v>0.22</v>
      </c>
      <c r="O29" s="26" t="s">
        <v>52</v>
      </c>
      <c r="P29" s="26"/>
      <c r="Q29" s="27"/>
    </row>
    <row r="30" spans="3:19" ht="48" customHeight="1" x14ac:dyDescent="0.3">
      <c r="C30" s="42"/>
      <c r="D30" s="43"/>
      <c r="E30" s="35"/>
      <c r="F30" s="35"/>
      <c r="G30" s="44"/>
      <c r="H30" s="45"/>
      <c r="I30" s="18">
        <v>10000</v>
      </c>
      <c r="J30" s="18">
        <v>10000</v>
      </c>
      <c r="K30" s="18">
        <v>10000</v>
      </c>
      <c r="L30" s="18">
        <v>10000</v>
      </c>
      <c r="M30" s="41"/>
      <c r="N30" s="30"/>
      <c r="O30" s="26"/>
      <c r="P30" s="26"/>
      <c r="Q30" s="27"/>
    </row>
    <row r="31" spans="3:19" ht="41.25" customHeight="1" x14ac:dyDescent="0.3">
      <c r="C31" s="31" t="s">
        <v>53</v>
      </c>
      <c r="D31" s="33" t="s">
        <v>54</v>
      </c>
      <c r="E31" s="35" t="s">
        <v>23</v>
      </c>
      <c r="F31" s="35" t="s">
        <v>38</v>
      </c>
      <c r="G31" s="37">
        <f t="shared" ref="G31" si="20">I32+J32+K32+L32</f>
        <v>24000</v>
      </c>
      <c r="H31" s="39" t="s">
        <v>42</v>
      </c>
      <c r="I31" s="18">
        <v>5300</v>
      </c>
      <c r="J31" s="14" t="s">
        <v>26</v>
      </c>
      <c r="K31" s="14" t="s">
        <v>26</v>
      </c>
      <c r="L31" s="14" t="s">
        <v>26</v>
      </c>
      <c r="M31" s="41">
        <f t="shared" ref="M31" si="21">IFERROR(I31/I32,"ND")</f>
        <v>0.8833333333333333</v>
      </c>
      <c r="N31" s="30">
        <f t="shared" ref="N31" si="22">IFERROR(((I31)/G31),"ND")</f>
        <v>0.22083333333333333</v>
      </c>
      <c r="O31" s="26" t="s">
        <v>55</v>
      </c>
      <c r="P31" s="26"/>
      <c r="Q31" s="27"/>
    </row>
    <row r="32" spans="3:19" ht="41.25" customHeight="1" x14ac:dyDescent="0.3">
      <c r="C32" s="42"/>
      <c r="D32" s="43"/>
      <c r="E32" s="35"/>
      <c r="F32" s="35"/>
      <c r="G32" s="44"/>
      <c r="H32" s="45"/>
      <c r="I32" s="18">
        <v>6000</v>
      </c>
      <c r="J32" s="18">
        <v>6000</v>
      </c>
      <c r="K32" s="18">
        <v>6000</v>
      </c>
      <c r="L32" s="18">
        <v>6000</v>
      </c>
      <c r="M32" s="41"/>
      <c r="N32" s="30"/>
      <c r="O32" s="26"/>
      <c r="P32" s="26"/>
      <c r="Q32" s="27"/>
    </row>
    <row r="33" spans="3:17" ht="41.25" customHeight="1" x14ac:dyDescent="0.3">
      <c r="C33" s="48" t="s">
        <v>56</v>
      </c>
      <c r="D33" s="51" t="s">
        <v>57</v>
      </c>
      <c r="E33" s="52" t="s">
        <v>23</v>
      </c>
      <c r="F33" s="52" t="s">
        <v>38</v>
      </c>
      <c r="G33" s="58">
        <f t="shared" ref="G33" si="23">I34+J34+K34+L34</f>
        <v>185</v>
      </c>
      <c r="H33" s="55" t="s">
        <v>42</v>
      </c>
      <c r="I33" s="19">
        <v>40</v>
      </c>
      <c r="J33" s="15" t="s">
        <v>26</v>
      </c>
      <c r="K33" s="15" t="s">
        <v>26</v>
      </c>
      <c r="L33" s="15" t="s">
        <v>26</v>
      </c>
      <c r="M33" s="41">
        <f t="shared" ref="M33" si="24">IFERROR(I33/I34,"ND")</f>
        <v>0.88888888888888884</v>
      </c>
      <c r="N33" s="30">
        <f t="shared" ref="N33" si="25">IFERROR(((I33)/G33),"ND")</f>
        <v>0.21621621621621623</v>
      </c>
      <c r="O33" s="50" t="s">
        <v>58</v>
      </c>
      <c r="P33" s="50"/>
      <c r="Q33" s="57"/>
    </row>
    <row r="34" spans="3:17" ht="41.25" customHeight="1" x14ac:dyDescent="0.3">
      <c r="C34" s="49"/>
      <c r="D34" s="51"/>
      <c r="E34" s="52"/>
      <c r="F34" s="52"/>
      <c r="G34" s="59"/>
      <c r="H34" s="56"/>
      <c r="I34" s="19">
        <v>45</v>
      </c>
      <c r="J34" s="19">
        <v>60</v>
      </c>
      <c r="K34" s="19">
        <v>40</v>
      </c>
      <c r="L34" s="19">
        <v>40</v>
      </c>
      <c r="M34" s="41"/>
      <c r="N34" s="30"/>
      <c r="O34" s="50"/>
      <c r="P34" s="50"/>
      <c r="Q34" s="57"/>
    </row>
    <row r="35" spans="3:17" ht="41.25" customHeight="1" x14ac:dyDescent="0.3">
      <c r="C35" s="31" t="s">
        <v>59</v>
      </c>
      <c r="D35" s="66" t="s">
        <v>60</v>
      </c>
      <c r="E35" s="35" t="s">
        <v>23</v>
      </c>
      <c r="F35" s="35" t="s">
        <v>38</v>
      </c>
      <c r="G35" s="37">
        <f t="shared" ref="G35" si="26">I36+J36+K36+L36</f>
        <v>1500</v>
      </c>
      <c r="H35" s="39" t="s">
        <v>42</v>
      </c>
      <c r="I35" s="18">
        <v>441</v>
      </c>
      <c r="J35" s="14" t="s">
        <v>26</v>
      </c>
      <c r="K35" s="14" t="s">
        <v>26</v>
      </c>
      <c r="L35" s="14" t="s">
        <v>26</v>
      </c>
      <c r="M35" s="41">
        <f t="shared" ref="M35" si="27">IFERROR(I35/I36,"ND")</f>
        <v>1.1759999999999999</v>
      </c>
      <c r="N35" s="30">
        <f t="shared" ref="N35" si="28">IFERROR(((I35)/G35),"ND")</f>
        <v>0.29399999999999998</v>
      </c>
      <c r="O35" s="26" t="s">
        <v>61</v>
      </c>
      <c r="P35" s="26"/>
      <c r="Q35" s="27"/>
    </row>
    <row r="36" spans="3:17" ht="41.25" customHeight="1" x14ac:dyDescent="0.3">
      <c r="C36" s="42"/>
      <c r="D36" s="43"/>
      <c r="E36" s="35"/>
      <c r="F36" s="35"/>
      <c r="G36" s="44"/>
      <c r="H36" s="45"/>
      <c r="I36" s="18">
        <v>375</v>
      </c>
      <c r="J36" s="18">
        <v>375</v>
      </c>
      <c r="K36" s="18">
        <v>375</v>
      </c>
      <c r="L36" s="18">
        <v>375</v>
      </c>
      <c r="M36" s="41"/>
      <c r="N36" s="30"/>
      <c r="O36" s="26"/>
      <c r="P36" s="26"/>
      <c r="Q36" s="27"/>
    </row>
    <row r="37" spans="3:17" ht="54.75" customHeight="1" x14ac:dyDescent="0.3">
      <c r="C37" s="31" t="s">
        <v>62</v>
      </c>
      <c r="D37" s="33" t="s">
        <v>63</v>
      </c>
      <c r="E37" s="35" t="s">
        <v>23</v>
      </c>
      <c r="F37" s="35" t="s">
        <v>38</v>
      </c>
      <c r="G37" s="37">
        <f t="shared" ref="G37" si="29">I38+J38+K38+L38</f>
        <v>181</v>
      </c>
      <c r="H37" s="39" t="s">
        <v>42</v>
      </c>
      <c r="I37" s="18">
        <v>64</v>
      </c>
      <c r="J37" s="14" t="s">
        <v>26</v>
      </c>
      <c r="K37" s="14" t="s">
        <v>26</v>
      </c>
      <c r="L37" s="14" t="s">
        <v>26</v>
      </c>
      <c r="M37" s="41">
        <f t="shared" ref="M37" si="30">IFERROR(I37/I38,"ND")</f>
        <v>1.7777777777777777</v>
      </c>
      <c r="N37" s="30">
        <f t="shared" ref="N37" si="31">IFERROR(((I37)/G37),"ND")</f>
        <v>0.35359116022099446</v>
      </c>
      <c r="O37" s="26" t="s">
        <v>64</v>
      </c>
      <c r="P37" s="26"/>
      <c r="Q37" s="27"/>
    </row>
    <row r="38" spans="3:17" ht="48.75" customHeight="1" x14ac:dyDescent="0.3">
      <c r="C38" s="42"/>
      <c r="D38" s="43"/>
      <c r="E38" s="35"/>
      <c r="F38" s="35"/>
      <c r="G38" s="44"/>
      <c r="H38" s="45"/>
      <c r="I38" s="18">
        <v>36</v>
      </c>
      <c r="J38" s="18">
        <v>50</v>
      </c>
      <c r="K38" s="18">
        <v>45</v>
      </c>
      <c r="L38" s="18">
        <v>50</v>
      </c>
      <c r="M38" s="41"/>
      <c r="N38" s="30"/>
      <c r="O38" s="26"/>
      <c r="P38" s="26"/>
      <c r="Q38" s="27"/>
    </row>
    <row r="39" spans="3:17" ht="72.75" customHeight="1" x14ac:dyDescent="0.3">
      <c r="C39" s="48" t="s">
        <v>65</v>
      </c>
      <c r="D39" s="50" t="s">
        <v>66</v>
      </c>
      <c r="E39" s="52" t="s">
        <v>23</v>
      </c>
      <c r="F39" s="52" t="s">
        <v>38</v>
      </c>
      <c r="G39" s="58">
        <f t="shared" ref="G39" si="32">I40+J40+K40+L40</f>
        <v>12</v>
      </c>
      <c r="H39" s="55" t="s">
        <v>42</v>
      </c>
      <c r="I39" s="19">
        <v>3</v>
      </c>
      <c r="J39" s="15" t="s">
        <v>26</v>
      </c>
      <c r="K39" s="15" t="s">
        <v>26</v>
      </c>
      <c r="L39" s="15" t="s">
        <v>26</v>
      </c>
      <c r="M39" s="41">
        <f t="shared" ref="M39" si="33">IFERROR(I39/I40,"ND")</f>
        <v>1</v>
      </c>
      <c r="N39" s="30">
        <f t="shared" ref="N39" si="34">IFERROR(((I39)/G39),"ND")</f>
        <v>0.25</v>
      </c>
      <c r="O39" s="50" t="s">
        <v>67</v>
      </c>
      <c r="P39" s="50"/>
      <c r="Q39" s="57"/>
    </row>
    <row r="40" spans="3:17" ht="84.75" customHeight="1" x14ac:dyDescent="0.3">
      <c r="C40" s="49"/>
      <c r="D40" s="51"/>
      <c r="E40" s="52"/>
      <c r="F40" s="52"/>
      <c r="G40" s="59"/>
      <c r="H40" s="56"/>
      <c r="I40" s="19">
        <v>3</v>
      </c>
      <c r="J40" s="19">
        <v>3</v>
      </c>
      <c r="K40" s="19">
        <v>3</v>
      </c>
      <c r="L40" s="19">
        <v>3</v>
      </c>
      <c r="M40" s="41"/>
      <c r="N40" s="30"/>
      <c r="O40" s="50"/>
      <c r="P40" s="50"/>
      <c r="Q40" s="57"/>
    </row>
    <row r="41" spans="3:17" ht="63.75" customHeight="1" x14ac:dyDescent="0.3">
      <c r="C41" s="31" t="s">
        <v>68</v>
      </c>
      <c r="D41" s="66" t="s">
        <v>69</v>
      </c>
      <c r="E41" s="35" t="s">
        <v>23</v>
      </c>
      <c r="F41" s="35" t="s">
        <v>38</v>
      </c>
      <c r="G41" s="37">
        <f t="shared" ref="G41" si="35">I42+J42+K42+L42</f>
        <v>108</v>
      </c>
      <c r="H41" s="39" t="s">
        <v>42</v>
      </c>
      <c r="I41" s="18">
        <v>27</v>
      </c>
      <c r="J41" s="14" t="s">
        <v>26</v>
      </c>
      <c r="K41" s="14" t="s">
        <v>26</v>
      </c>
      <c r="L41" s="14" t="s">
        <v>26</v>
      </c>
      <c r="M41" s="41">
        <f t="shared" ref="M41" si="36">IFERROR(I41/I42,"ND")</f>
        <v>1</v>
      </c>
      <c r="N41" s="30">
        <f t="shared" ref="N41" si="37">IFERROR(((I41)/G41),"ND")</f>
        <v>0.25</v>
      </c>
      <c r="O41" s="26" t="s">
        <v>70</v>
      </c>
      <c r="P41" s="26"/>
      <c r="Q41" s="27"/>
    </row>
    <row r="42" spans="3:17" ht="57" customHeight="1" x14ac:dyDescent="0.3">
      <c r="C42" s="42"/>
      <c r="D42" s="43"/>
      <c r="E42" s="35"/>
      <c r="F42" s="35"/>
      <c r="G42" s="44"/>
      <c r="H42" s="45"/>
      <c r="I42" s="18">
        <v>27</v>
      </c>
      <c r="J42" s="18">
        <v>27</v>
      </c>
      <c r="K42" s="18">
        <v>27</v>
      </c>
      <c r="L42" s="18">
        <v>27</v>
      </c>
      <c r="M42" s="41"/>
      <c r="N42" s="30"/>
      <c r="O42" s="26"/>
      <c r="P42" s="26"/>
      <c r="Q42" s="27"/>
    </row>
    <row r="43" spans="3:17" ht="75.75" customHeight="1" x14ac:dyDescent="0.3">
      <c r="C43" s="31" t="s">
        <v>71</v>
      </c>
      <c r="D43" s="33" t="s">
        <v>72</v>
      </c>
      <c r="E43" s="35" t="s">
        <v>23</v>
      </c>
      <c r="F43" s="35" t="s">
        <v>38</v>
      </c>
      <c r="G43" s="37">
        <f t="shared" ref="G43" si="38">I44+J44+K44+L44</f>
        <v>4</v>
      </c>
      <c r="H43" s="39" t="s">
        <v>42</v>
      </c>
      <c r="I43" s="18">
        <v>1</v>
      </c>
      <c r="J43" s="14" t="s">
        <v>26</v>
      </c>
      <c r="K43" s="14" t="s">
        <v>26</v>
      </c>
      <c r="L43" s="14" t="s">
        <v>26</v>
      </c>
      <c r="M43" s="41">
        <f t="shared" ref="M43" si="39">IFERROR(I43/I44,"ND")</f>
        <v>1</v>
      </c>
      <c r="N43" s="30">
        <f t="shared" ref="N43" si="40">IFERROR(((I43)/G43),"ND")</f>
        <v>0.25</v>
      </c>
      <c r="O43" s="26" t="s">
        <v>73</v>
      </c>
      <c r="P43" s="26"/>
      <c r="Q43" s="27"/>
    </row>
    <row r="44" spans="3:17" ht="78" customHeight="1" x14ac:dyDescent="0.3">
      <c r="C44" s="42"/>
      <c r="D44" s="43"/>
      <c r="E44" s="35"/>
      <c r="F44" s="35"/>
      <c r="G44" s="44"/>
      <c r="H44" s="45"/>
      <c r="I44" s="18">
        <v>1</v>
      </c>
      <c r="J44" s="18">
        <v>1</v>
      </c>
      <c r="K44" s="18">
        <v>1</v>
      </c>
      <c r="L44" s="18">
        <v>1</v>
      </c>
      <c r="M44" s="41"/>
      <c r="N44" s="30"/>
      <c r="O44" s="26"/>
      <c r="P44" s="26"/>
      <c r="Q44" s="27"/>
    </row>
    <row r="45" spans="3:17" ht="91.5" customHeight="1" x14ac:dyDescent="0.3">
      <c r="C45" s="31" t="s">
        <v>74</v>
      </c>
      <c r="D45" s="33" t="s">
        <v>75</v>
      </c>
      <c r="E45" s="35" t="s">
        <v>23</v>
      </c>
      <c r="F45" s="35" t="s">
        <v>38</v>
      </c>
      <c r="G45" s="37">
        <f t="shared" ref="G45" si="41">I46+J46+K46+L46</f>
        <v>12</v>
      </c>
      <c r="H45" s="39" t="s">
        <v>42</v>
      </c>
      <c r="I45" s="18">
        <v>3</v>
      </c>
      <c r="J45" s="14" t="s">
        <v>26</v>
      </c>
      <c r="K45" s="14" t="s">
        <v>26</v>
      </c>
      <c r="L45" s="14" t="s">
        <v>26</v>
      </c>
      <c r="M45" s="41">
        <f t="shared" ref="M45" si="42">IFERROR(I45/I46,"ND")</f>
        <v>1</v>
      </c>
      <c r="N45" s="30">
        <f t="shared" ref="N45" si="43">IFERROR(((I45)/G45),"ND")</f>
        <v>0.25</v>
      </c>
      <c r="O45" s="26" t="s">
        <v>76</v>
      </c>
      <c r="P45" s="26"/>
      <c r="Q45" s="27"/>
    </row>
    <row r="46" spans="3:17" ht="78" customHeight="1" x14ac:dyDescent="0.3">
      <c r="C46" s="42"/>
      <c r="D46" s="43"/>
      <c r="E46" s="35"/>
      <c r="F46" s="35"/>
      <c r="G46" s="44"/>
      <c r="H46" s="45"/>
      <c r="I46" s="18">
        <v>3</v>
      </c>
      <c r="J46" s="18">
        <v>3</v>
      </c>
      <c r="K46" s="18">
        <v>3</v>
      </c>
      <c r="L46" s="18">
        <v>3</v>
      </c>
      <c r="M46" s="41"/>
      <c r="N46" s="30"/>
      <c r="O46" s="26"/>
      <c r="P46" s="26"/>
      <c r="Q46" s="27"/>
    </row>
    <row r="47" spans="3:17" ht="41.25" customHeight="1" x14ac:dyDescent="0.3">
      <c r="C47" s="48" t="s">
        <v>77</v>
      </c>
      <c r="D47" s="50" t="s">
        <v>78</v>
      </c>
      <c r="E47" s="52" t="s">
        <v>23</v>
      </c>
      <c r="F47" s="52" t="s">
        <v>38</v>
      </c>
      <c r="G47" s="53">
        <f t="shared" ref="G47" si="44">I48+J48+K48+L48</f>
        <v>5632016096</v>
      </c>
      <c r="H47" s="55" t="s">
        <v>42</v>
      </c>
      <c r="I47" s="22">
        <v>1177962101</v>
      </c>
      <c r="J47" s="15" t="s">
        <v>26</v>
      </c>
      <c r="K47" s="15" t="s">
        <v>26</v>
      </c>
      <c r="L47" s="15" t="s">
        <v>26</v>
      </c>
      <c r="M47" s="41">
        <f t="shared" ref="M47" si="45">IFERROR(I47/I48,"ND")</f>
        <v>0.8727887199326152</v>
      </c>
      <c r="N47" s="30">
        <f t="shared" ref="N47" si="46">IFERROR(((I47)/G47),"ND")</f>
        <v>0.20915460483797593</v>
      </c>
      <c r="O47" s="64" t="s">
        <v>79</v>
      </c>
      <c r="P47" s="64"/>
      <c r="Q47" s="65"/>
    </row>
    <row r="48" spans="3:17" ht="41.25" customHeight="1" x14ac:dyDescent="0.3">
      <c r="C48" s="49"/>
      <c r="D48" s="51"/>
      <c r="E48" s="52"/>
      <c r="F48" s="52"/>
      <c r="G48" s="54"/>
      <c r="H48" s="56"/>
      <c r="I48" s="22">
        <v>1349653214</v>
      </c>
      <c r="J48" s="22">
        <v>1474692680</v>
      </c>
      <c r="K48" s="22">
        <v>1390900181</v>
      </c>
      <c r="L48" s="22">
        <v>1416770021</v>
      </c>
      <c r="M48" s="41"/>
      <c r="N48" s="30"/>
      <c r="O48" s="64"/>
      <c r="P48" s="64"/>
      <c r="Q48" s="65"/>
    </row>
    <row r="49" spans="3:17" ht="41.25" customHeight="1" x14ac:dyDescent="0.3">
      <c r="C49" s="31" t="s">
        <v>80</v>
      </c>
      <c r="D49" s="33" t="s">
        <v>81</v>
      </c>
      <c r="E49" s="35" t="s">
        <v>23</v>
      </c>
      <c r="F49" s="35" t="s">
        <v>38</v>
      </c>
      <c r="G49" s="37">
        <v>2</v>
      </c>
      <c r="H49" s="39" t="s">
        <v>42</v>
      </c>
      <c r="I49" s="14" t="s">
        <v>26</v>
      </c>
      <c r="J49" s="14" t="s">
        <v>26</v>
      </c>
      <c r="K49" s="14" t="s">
        <v>26</v>
      </c>
      <c r="L49" s="14" t="s">
        <v>26</v>
      </c>
      <c r="M49" s="41" t="str">
        <f t="shared" ref="M49" si="47">IFERROR(I49/I50,"ND")</f>
        <v>ND</v>
      </c>
      <c r="N49" s="30" t="str">
        <f t="shared" ref="N49" si="48">IFERROR(((I49)/G49),"ND")</f>
        <v>ND</v>
      </c>
      <c r="O49" s="26" t="s">
        <v>82</v>
      </c>
      <c r="P49" s="26"/>
      <c r="Q49" s="27"/>
    </row>
    <row r="50" spans="3:17" ht="41.25" customHeight="1" x14ac:dyDescent="0.3">
      <c r="C50" s="42"/>
      <c r="D50" s="43"/>
      <c r="E50" s="35"/>
      <c r="F50" s="35"/>
      <c r="G50" s="44"/>
      <c r="H50" s="45"/>
      <c r="I50" s="14" t="s">
        <v>26</v>
      </c>
      <c r="J50" s="18">
        <v>1</v>
      </c>
      <c r="K50" s="18">
        <v>1</v>
      </c>
      <c r="L50" s="14" t="s">
        <v>26</v>
      </c>
      <c r="M50" s="41"/>
      <c r="N50" s="30"/>
      <c r="O50" s="26"/>
      <c r="P50" s="26"/>
      <c r="Q50" s="27"/>
    </row>
    <row r="51" spans="3:17" ht="41.25" customHeight="1" x14ac:dyDescent="0.3">
      <c r="C51" s="31" t="s">
        <v>83</v>
      </c>
      <c r="D51" s="33" t="s">
        <v>84</v>
      </c>
      <c r="E51" s="35" t="s">
        <v>23</v>
      </c>
      <c r="F51" s="35" t="s">
        <v>38</v>
      </c>
      <c r="G51" s="37">
        <v>22</v>
      </c>
      <c r="H51" s="39" t="s">
        <v>42</v>
      </c>
      <c r="I51" s="14" t="s">
        <v>26</v>
      </c>
      <c r="J51" s="14" t="s">
        <v>85</v>
      </c>
      <c r="K51" s="14" t="s">
        <v>26</v>
      </c>
      <c r="L51" s="14" t="s">
        <v>26</v>
      </c>
      <c r="M51" s="41" t="str">
        <f t="shared" ref="M51" si="49">IFERROR(I51/I52,"ND")</f>
        <v>ND</v>
      </c>
      <c r="N51" s="30" t="str">
        <f t="shared" ref="N51" si="50">IFERROR(((I51)/G51),"ND")</f>
        <v>ND</v>
      </c>
      <c r="O51" s="26" t="s">
        <v>86</v>
      </c>
      <c r="P51" s="26"/>
      <c r="Q51" s="27"/>
    </row>
    <row r="52" spans="3:17" ht="41.25" customHeight="1" x14ac:dyDescent="0.3">
      <c r="C52" s="42"/>
      <c r="D52" s="43"/>
      <c r="E52" s="35"/>
      <c r="F52" s="35"/>
      <c r="G52" s="44"/>
      <c r="H52" s="45"/>
      <c r="I52" s="14" t="s">
        <v>26</v>
      </c>
      <c r="J52" s="14" t="s">
        <v>26</v>
      </c>
      <c r="K52" s="14" t="s">
        <v>26</v>
      </c>
      <c r="L52" s="18">
        <v>22</v>
      </c>
      <c r="M52" s="41"/>
      <c r="N52" s="30"/>
      <c r="O52" s="26"/>
      <c r="P52" s="26"/>
      <c r="Q52" s="27"/>
    </row>
    <row r="53" spans="3:17" ht="55.5" customHeight="1" x14ac:dyDescent="0.3">
      <c r="C53" s="31" t="s">
        <v>87</v>
      </c>
      <c r="D53" s="33" t="s">
        <v>88</v>
      </c>
      <c r="E53" s="35" t="s">
        <v>23</v>
      </c>
      <c r="F53" s="35" t="s">
        <v>38</v>
      </c>
      <c r="G53" s="62">
        <f t="shared" ref="G53" si="51">I54+J54+K54+L54</f>
        <v>24</v>
      </c>
      <c r="H53" s="39" t="s">
        <v>42</v>
      </c>
      <c r="I53" s="18">
        <v>6</v>
      </c>
      <c r="J53" s="14" t="s">
        <v>26</v>
      </c>
      <c r="K53" s="14" t="s">
        <v>26</v>
      </c>
      <c r="L53" s="14" t="s">
        <v>26</v>
      </c>
      <c r="M53" s="41">
        <f t="shared" ref="M53" si="52">IFERROR(I53/I54,"ND")</f>
        <v>1</v>
      </c>
      <c r="N53" s="30">
        <f t="shared" ref="N53" si="53">IFERROR(((I53)/G53),"ND")</f>
        <v>0.25</v>
      </c>
      <c r="O53" s="26" t="s">
        <v>89</v>
      </c>
      <c r="P53" s="26"/>
      <c r="Q53" s="27"/>
    </row>
    <row r="54" spans="3:17" ht="55.5" customHeight="1" x14ac:dyDescent="0.3">
      <c r="C54" s="42"/>
      <c r="D54" s="43"/>
      <c r="E54" s="35"/>
      <c r="F54" s="35"/>
      <c r="G54" s="63"/>
      <c r="H54" s="45"/>
      <c r="I54" s="18">
        <v>6</v>
      </c>
      <c r="J54" s="18">
        <v>6</v>
      </c>
      <c r="K54" s="18">
        <v>6</v>
      </c>
      <c r="L54" s="18">
        <v>6</v>
      </c>
      <c r="M54" s="41"/>
      <c r="N54" s="30"/>
      <c r="O54" s="26"/>
      <c r="P54" s="26"/>
      <c r="Q54" s="27"/>
    </row>
    <row r="55" spans="3:17" ht="63.75" customHeight="1" x14ac:dyDescent="0.3">
      <c r="C55" s="48" t="s">
        <v>90</v>
      </c>
      <c r="D55" s="50" t="s">
        <v>91</v>
      </c>
      <c r="E55" s="52" t="s">
        <v>23</v>
      </c>
      <c r="F55" s="52" t="s">
        <v>38</v>
      </c>
      <c r="G55" s="53">
        <f t="shared" ref="G55" si="54">I56+J56+K56+L56</f>
        <v>167092908.77000001</v>
      </c>
      <c r="H55" s="55" t="s">
        <v>42</v>
      </c>
      <c r="I55" s="22">
        <v>97134752</v>
      </c>
      <c r="J55" s="22" t="s">
        <v>26</v>
      </c>
      <c r="K55" s="22" t="s">
        <v>26</v>
      </c>
      <c r="L55" s="22" t="s">
        <v>26</v>
      </c>
      <c r="M55" s="41">
        <f t="shared" ref="M55" si="55">IFERROR(I55/I56,"ND")</f>
        <v>1.2921724630511922</v>
      </c>
      <c r="N55" s="30">
        <f t="shared" ref="N55" si="56">IFERROR(((I55)/G55),"ND")</f>
        <v>0.58132180901646768</v>
      </c>
      <c r="O55" s="50" t="s">
        <v>92</v>
      </c>
      <c r="P55" s="50"/>
      <c r="Q55" s="57"/>
    </row>
    <row r="56" spans="3:17" ht="71.25" customHeight="1" x14ac:dyDescent="0.3">
      <c r="C56" s="49"/>
      <c r="D56" s="51"/>
      <c r="E56" s="52"/>
      <c r="F56" s="52"/>
      <c r="G56" s="54"/>
      <c r="H56" s="56"/>
      <c r="I56" s="22">
        <v>75171662.280000001</v>
      </c>
      <c r="J56" s="22">
        <v>27344720.620000001</v>
      </c>
      <c r="K56" s="22">
        <v>37703485.82</v>
      </c>
      <c r="L56" s="22">
        <v>26873040.050000001</v>
      </c>
      <c r="M56" s="41"/>
      <c r="N56" s="30"/>
      <c r="O56" s="50"/>
      <c r="P56" s="50"/>
      <c r="Q56" s="57"/>
    </row>
    <row r="57" spans="3:17" ht="45.75" customHeight="1" x14ac:dyDescent="0.3">
      <c r="C57" s="31" t="s">
        <v>93</v>
      </c>
      <c r="D57" s="33" t="s">
        <v>94</v>
      </c>
      <c r="E57" s="35" t="s">
        <v>23</v>
      </c>
      <c r="F57" s="35" t="s">
        <v>38</v>
      </c>
      <c r="G57" s="46">
        <f t="shared" ref="G57" si="57">I58+J58+K58+L58</f>
        <v>185085880</v>
      </c>
      <c r="H57" s="39" t="s">
        <v>42</v>
      </c>
      <c r="I57" s="24">
        <v>33075193.190000001</v>
      </c>
      <c r="J57" s="24" t="s">
        <v>26</v>
      </c>
      <c r="K57" s="24" t="s">
        <v>26</v>
      </c>
      <c r="L57" s="24" t="s">
        <v>26</v>
      </c>
      <c r="M57" s="41">
        <f t="shared" ref="M57" si="58">IFERROR(I57/I58,"ND")</f>
        <v>0.3157957564516386</v>
      </c>
      <c r="N57" s="30">
        <f t="shared" ref="N57" si="59">IFERROR(((I57)/G57),"ND")</f>
        <v>0.17870187174732077</v>
      </c>
      <c r="O57" s="26" t="s">
        <v>95</v>
      </c>
      <c r="P57" s="26"/>
      <c r="Q57" s="27"/>
    </row>
    <row r="58" spans="3:17" ht="41.25" customHeight="1" x14ac:dyDescent="0.3">
      <c r="C58" s="42"/>
      <c r="D58" s="43"/>
      <c r="E58" s="35"/>
      <c r="F58" s="35"/>
      <c r="G58" s="47"/>
      <c r="H58" s="45"/>
      <c r="I58" s="24">
        <v>104736028</v>
      </c>
      <c r="J58" s="24">
        <v>25695833</v>
      </c>
      <c r="K58" s="24">
        <v>26839996</v>
      </c>
      <c r="L58" s="24">
        <v>27814023</v>
      </c>
      <c r="M58" s="41"/>
      <c r="N58" s="30"/>
      <c r="O58" s="26"/>
      <c r="P58" s="26"/>
      <c r="Q58" s="27"/>
    </row>
    <row r="59" spans="3:17" ht="41.25" customHeight="1" x14ac:dyDescent="0.3">
      <c r="C59" s="31" t="s">
        <v>96</v>
      </c>
      <c r="D59" s="33" t="s">
        <v>97</v>
      </c>
      <c r="E59" s="35" t="s">
        <v>23</v>
      </c>
      <c r="F59" s="35" t="s">
        <v>38</v>
      </c>
      <c r="G59" s="37">
        <f t="shared" ref="G59" si="60">I60+J60+K60+L60</f>
        <v>28</v>
      </c>
      <c r="H59" s="39" t="s">
        <v>25</v>
      </c>
      <c r="I59" s="18">
        <v>7</v>
      </c>
      <c r="J59" s="14" t="s">
        <v>26</v>
      </c>
      <c r="K59" s="14" t="s">
        <v>26</v>
      </c>
      <c r="L59" s="14" t="s">
        <v>26</v>
      </c>
      <c r="M59" s="41">
        <f t="shared" ref="M59" si="61">IFERROR(I59/I60,"ND")</f>
        <v>1</v>
      </c>
      <c r="N59" s="30">
        <f t="shared" ref="N59" si="62">IFERROR(((I59)/G59),"ND")</f>
        <v>0.25</v>
      </c>
      <c r="O59" s="26" t="s">
        <v>98</v>
      </c>
      <c r="P59" s="26"/>
      <c r="Q59" s="27"/>
    </row>
    <row r="60" spans="3:17" ht="41.25" customHeight="1" x14ac:dyDescent="0.3">
      <c r="C60" s="42"/>
      <c r="D60" s="43"/>
      <c r="E60" s="35"/>
      <c r="F60" s="35"/>
      <c r="G60" s="44"/>
      <c r="H60" s="45"/>
      <c r="I60" s="18">
        <v>7</v>
      </c>
      <c r="J60" s="18">
        <v>7</v>
      </c>
      <c r="K60" s="18">
        <v>7</v>
      </c>
      <c r="L60" s="18">
        <v>7</v>
      </c>
      <c r="M60" s="41"/>
      <c r="N60" s="30"/>
      <c r="O60" s="26"/>
      <c r="P60" s="26"/>
      <c r="Q60" s="27"/>
    </row>
    <row r="61" spans="3:17" ht="41.25" customHeight="1" x14ac:dyDescent="0.3">
      <c r="C61" s="31" t="s">
        <v>99</v>
      </c>
      <c r="D61" s="33" t="s">
        <v>100</v>
      </c>
      <c r="E61" s="35" t="s">
        <v>23</v>
      </c>
      <c r="F61" s="35" t="s">
        <v>38</v>
      </c>
      <c r="G61" s="37">
        <f t="shared" ref="G61:G63" si="63">I62+J62+K62+L62</f>
        <v>12232</v>
      </c>
      <c r="H61" s="39" t="s">
        <v>42</v>
      </c>
      <c r="I61" s="18">
        <v>1601</v>
      </c>
      <c r="J61" s="14" t="s">
        <v>26</v>
      </c>
      <c r="K61" s="14" t="s">
        <v>26</v>
      </c>
      <c r="L61" s="14" t="s">
        <v>26</v>
      </c>
      <c r="M61" s="41">
        <f t="shared" ref="M61" si="64">IFERROR(I61/I62,"ND")</f>
        <v>0.87247956403269755</v>
      </c>
      <c r="N61" s="30">
        <f t="shared" ref="N61" si="65">IFERROR(((I61)/G61),"ND")</f>
        <v>0.13088620013080446</v>
      </c>
      <c r="O61" s="26" t="s">
        <v>101</v>
      </c>
      <c r="P61" s="26"/>
      <c r="Q61" s="27"/>
    </row>
    <row r="62" spans="3:17" ht="41.25" customHeight="1" x14ac:dyDescent="0.3">
      <c r="C62" s="42"/>
      <c r="D62" s="43"/>
      <c r="E62" s="35"/>
      <c r="F62" s="35"/>
      <c r="G62" s="44"/>
      <c r="H62" s="45"/>
      <c r="I62" s="18">
        <v>1835</v>
      </c>
      <c r="J62" s="18">
        <v>4281</v>
      </c>
      <c r="K62" s="18">
        <v>4281</v>
      </c>
      <c r="L62" s="18">
        <v>1835</v>
      </c>
      <c r="M62" s="41"/>
      <c r="N62" s="30"/>
      <c r="O62" s="26"/>
      <c r="P62" s="26"/>
      <c r="Q62" s="27"/>
    </row>
    <row r="63" spans="3:17" ht="41.25" customHeight="1" x14ac:dyDescent="0.3">
      <c r="C63" s="31" t="s">
        <v>102</v>
      </c>
      <c r="D63" s="33" t="s">
        <v>103</v>
      </c>
      <c r="E63" s="35" t="s">
        <v>23</v>
      </c>
      <c r="F63" s="35" t="s">
        <v>38</v>
      </c>
      <c r="G63" s="37">
        <f t="shared" si="63"/>
        <v>12232</v>
      </c>
      <c r="H63" s="39" t="s">
        <v>42</v>
      </c>
      <c r="I63" s="18">
        <v>1601</v>
      </c>
      <c r="J63" s="14" t="s">
        <v>26</v>
      </c>
      <c r="K63" s="14" t="s">
        <v>26</v>
      </c>
      <c r="L63" s="14" t="s">
        <v>26</v>
      </c>
      <c r="M63" s="41">
        <f t="shared" ref="M63" si="66">IFERROR(I63/I64,"ND")</f>
        <v>0.87247956403269755</v>
      </c>
      <c r="N63" s="30">
        <f t="shared" ref="N63" si="67">IFERROR(((I63)/G63),"ND")</f>
        <v>0.13088620013080446</v>
      </c>
      <c r="O63" s="26" t="s">
        <v>101</v>
      </c>
      <c r="P63" s="26"/>
      <c r="Q63" s="27"/>
    </row>
    <row r="64" spans="3:17" ht="41.25" customHeight="1" x14ac:dyDescent="0.3">
      <c r="C64" s="42"/>
      <c r="D64" s="43"/>
      <c r="E64" s="35"/>
      <c r="F64" s="35"/>
      <c r="G64" s="44"/>
      <c r="H64" s="45"/>
      <c r="I64" s="18">
        <v>1835</v>
      </c>
      <c r="J64" s="18">
        <v>4281</v>
      </c>
      <c r="K64" s="18">
        <v>4281</v>
      </c>
      <c r="L64" s="18">
        <v>1835</v>
      </c>
      <c r="M64" s="41"/>
      <c r="N64" s="30"/>
      <c r="O64" s="26"/>
      <c r="P64" s="26"/>
      <c r="Q64" s="27"/>
    </row>
    <row r="65" spans="3:17" ht="41.25" customHeight="1" x14ac:dyDescent="0.3">
      <c r="C65" s="31" t="s">
        <v>104</v>
      </c>
      <c r="D65" s="33" t="s">
        <v>105</v>
      </c>
      <c r="E65" s="35" t="s">
        <v>23</v>
      </c>
      <c r="F65" s="35" t="s">
        <v>38</v>
      </c>
      <c r="G65" s="37">
        <f t="shared" ref="G65" si="68">I66+J66+K66+L66</f>
        <v>2870689.87</v>
      </c>
      <c r="H65" s="39" t="s">
        <v>42</v>
      </c>
      <c r="I65" s="18">
        <v>41003</v>
      </c>
      <c r="J65" s="14" t="s">
        <v>26</v>
      </c>
      <c r="K65" s="14" t="s">
        <v>26</v>
      </c>
      <c r="L65" s="14" t="s">
        <v>26</v>
      </c>
      <c r="M65" s="41">
        <f t="shared" ref="M65" si="69">IFERROR(I65/I66,"ND")</f>
        <v>7.3516070154300728E-2</v>
      </c>
      <c r="N65" s="30">
        <f t="shared" ref="N65" si="70">IFERROR(((I65)/G65),"ND")</f>
        <v>1.4283326258436965E-2</v>
      </c>
      <c r="O65" s="26" t="s">
        <v>106</v>
      </c>
      <c r="P65" s="26"/>
      <c r="Q65" s="27"/>
    </row>
    <row r="66" spans="3:17" ht="41.25" customHeight="1" x14ac:dyDescent="0.3">
      <c r="C66" s="42"/>
      <c r="D66" s="43"/>
      <c r="E66" s="35"/>
      <c r="F66" s="35"/>
      <c r="G66" s="44"/>
      <c r="H66" s="45"/>
      <c r="I66" s="18">
        <v>557742</v>
      </c>
      <c r="J66" s="18">
        <v>806270.58</v>
      </c>
      <c r="K66" s="18">
        <v>466045.14</v>
      </c>
      <c r="L66" s="18">
        <v>1040632.15</v>
      </c>
      <c r="M66" s="41"/>
      <c r="N66" s="30"/>
      <c r="O66" s="26"/>
      <c r="P66" s="26"/>
      <c r="Q66" s="27"/>
    </row>
    <row r="67" spans="3:17" ht="41.25" customHeight="1" x14ac:dyDescent="0.3">
      <c r="C67" s="31" t="s">
        <v>107</v>
      </c>
      <c r="D67" s="33" t="s">
        <v>108</v>
      </c>
      <c r="E67" s="35" t="s">
        <v>23</v>
      </c>
      <c r="F67" s="35" t="s">
        <v>38</v>
      </c>
      <c r="G67" s="37">
        <f t="shared" ref="G67" si="71">I68+J68+K68+L68</f>
        <v>9203.9599999999991</v>
      </c>
      <c r="H67" s="39" t="s">
        <v>42</v>
      </c>
      <c r="I67" s="18">
        <v>1227</v>
      </c>
      <c r="J67" s="14" t="s">
        <v>26</v>
      </c>
      <c r="K67" s="14" t="s">
        <v>26</v>
      </c>
      <c r="L67" s="14" t="s">
        <v>26</v>
      </c>
      <c r="M67" s="41">
        <f t="shared" ref="M67" si="72">IFERROR(I67/I68,"ND")</f>
        <v>0.86848196148102008</v>
      </c>
      <c r="N67" s="30">
        <f t="shared" ref="N67" si="73">IFERROR(((I67)/G67),"ND")</f>
        <v>0.13331218301687536</v>
      </c>
      <c r="O67" s="26" t="s">
        <v>109</v>
      </c>
      <c r="P67" s="26"/>
      <c r="Q67" s="27"/>
    </row>
    <row r="68" spans="3:17" ht="41.25" customHeight="1" x14ac:dyDescent="0.3">
      <c r="C68" s="42"/>
      <c r="D68" s="43"/>
      <c r="E68" s="35"/>
      <c r="F68" s="35"/>
      <c r="G68" s="44"/>
      <c r="H68" s="45"/>
      <c r="I68" s="18">
        <v>1412.81</v>
      </c>
      <c r="J68" s="18">
        <v>3125.01</v>
      </c>
      <c r="K68" s="18">
        <v>3189.17</v>
      </c>
      <c r="L68" s="18">
        <v>1476.97</v>
      </c>
      <c r="M68" s="41"/>
      <c r="N68" s="30"/>
      <c r="O68" s="26"/>
      <c r="P68" s="26"/>
      <c r="Q68" s="27"/>
    </row>
    <row r="69" spans="3:17" ht="60.75" customHeight="1" x14ac:dyDescent="0.3">
      <c r="C69" s="48" t="s">
        <v>110</v>
      </c>
      <c r="D69" s="50" t="s">
        <v>111</v>
      </c>
      <c r="E69" s="52" t="s">
        <v>23</v>
      </c>
      <c r="F69" s="52" t="s">
        <v>38</v>
      </c>
      <c r="G69" s="58">
        <f t="shared" ref="G69" si="74">I70+J70+K70+L70</f>
        <v>17100</v>
      </c>
      <c r="H69" s="55" t="s">
        <v>42</v>
      </c>
      <c r="I69" s="19">
        <v>2582</v>
      </c>
      <c r="J69" s="15" t="s">
        <v>26</v>
      </c>
      <c r="K69" s="15" t="s">
        <v>26</v>
      </c>
      <c r="L69" s="15" t="s">
        <v>26</v>
      </c>
      <c r="M69" s="41">
        <f t="shared" ref="M69" si="75">IFERROR(I69/I70,"ND")</f>
        <v>1.0066276803118908</v>
      </c>
      <c r="N69" s="30">
        <f t="shared" ref="N69" si="76">IFERROR(((I69)/G69),"ND")</f>
        <v>0.15099415204678363</v>
      </c>
      <c r="O69" s="50" t="s">
        <v>112</v>
      </c>
      <c r="P69" s="50"/>
      <c r="Q69" s="57"/>
    </row>
    <row r="70" spans="3:17" ht="45.75" customHeight="1" x14ac:dyDescent="0.3">
      <c r="C70" s="49"/>
      <c r="D70" s="51"/>
      <c r="E70" s="52"/>
      <c r="F70" s="52"/>
      <c r="G70" s="59"/>
      <c r="H70" s="56"/>
      <c r="I70" s="19">
        <v>2565</v>
      </c>
      <c r="J70" s="19">
        <v>2565</v>
      </c>
      <c r="K70" s="19">
        <v>6840</v>
      </c>
      <c r="L70" s="19">
        <v>5130</v>
      </c>
      <c r="M70" s="41"/>
      <c r="N70" s="30"/>
      <c r="O70" s="50"/>
      <c r="P70" s="50"/>
      <c r="Q70" s="57"/>
    </row>
    <row r="71" spans="3:17" ht="55.5" customHeight="1" x14ac:dyDescent="0.3">
      <c r="C71" s="31" t="s">
        <v>113</v>
      </c>
      <c r="D71" s="33" t="s">
        <v>114</v>
      </c>
      <c r="E71" s="35" t="s">
        <v>23</v>
      </c>
      <c r="F71" s="35" t="s">
        <v>38</v>
      </c>
      <c r="G71" s="37">
        <f t="shared" ref="G71" si="77">I72+J72+K72+L72</f>
        <v>4378</v>
      </c>
      <c r="H71" s="39" t="s">
        <v>42</v>
      </c>
      <c r="I71" s="18">
        <v>326</v>
      </c>
      <c r="J71" s="14" t="s">
        <v>26</v>
      </c>
      <c r="K71" s="14" t="s">
        <v>26</v>
      </c>
      <c r="L71" s="14" t="s">
        <v>26</v>
      </c>
      <c r="M71" s="41">
        <f t="shared" ref="M71" si="78">IFERROR(I71/I72,"ND")</f>
        <v>0.49695121951219512</v>
      </c>
      <c r="N71" s="30">
        <f t="shared" ref="N71" si="79">IFERROR(((I71)/G71),"ND")</f>
        <v>7.4463225216994056E-2</v>
      </c>
      <c r="O71" s="26" t="s">
        <v>115</v>
      </c>
      <c r="P71" s="26"/>
      <c r="Q71" s="27"/>
    </row>
    <row r="72" spans="3:17" ht="39.75" customHeight="1" x14ac:dyDescent="0.3">
      <c r="C72" s="42"/>
      <c r="D72" s="43"/>
      <c r="E72" s="35"/>
      <c r="F72" s="35"/>
      <c r="G72" s="44"/>
      <c r="H72" s="45"/>
      <c r="I72" s="18">
        <v>656</v>
      </c>
      <c r="J72" s="18">
        <v>658</v>
      </c>
      <c r="K72" s="18">
        <v>1751</v>
      </c>
      <c r="L72" s="18">
        <v>1313</v>
      </c>
      <c r="M72" s="41"/>
      <c r="N72" s="30"/>
      <c r="O72" s="26"/>
      <c r="P72" s="26"/>
      <c r="Q72" s="27"/>
    </row>
    <row r="73" spans="3:17" ht="60" customHeight="1" x14ac:dyDescent="0.3">
      <c r="C73" s="31" t="s">
        <v>116</v>
      </c>
      <c r="D73" s="33" t="s">
        <v>117</v>
      </c>
      <c r="E73" s="35" t="s">
        <v>23</v>
      </c>
      <c r="F73" s="35" t="s">
        <v>38</v>
      </c>
      <c r="G73" s="37">
        <f t="shared" ref="G73" si="80">I74+J74+K74+L74</f>
        <v>121</v>
      </c>
      <c r="H73" s="39" t="s">
        <v>42</v>
      </c>
      <c r="I73" s="18">
        <v>31</v>
      </c>
      <c r="J73" s="14" t="s">
        <v>26</v>
      </c>
      <c r="K73" s="14" t="s">
        <v>26</v>
      </c>
      <c r="L73" s="14" t="s">
        <v>26</v>
      </c>
      <c r="M73" s="41">
        <f t="shared" ref="M73" si="81">IFERROR(I73/I74,"ND")</f>
        <v>1.1071428571428572</v>
      </c>
      <c r="N73" s="30">
        <f t="shared" ref="N73" si="82">IFERROR(((I73)/G73),"ND")</f>
        <v>0.256198347107438</v>
      </c>
      <c r="O73" s="60" t="s">
        <v>118</v>
      </c>
      <c r="P73" s="60"/>
      <c r="Q73" s="61"/>
    </row>
    <row r="74" spans="3:17" ht="48" customHeight="1" x14ac:dyDescent="0.3">
      <c r="C74" s="42"/>
      <c r="D74" s="43"/>
      <c r="E74" s="35"/>
      <c r="F74" s="35"/>
      <c r="G74" s="44"/>
      <c r="H74" s="45"/>
      <c r="I74" s="18">
        <v>28</v>
      </c>
      <c r="J74" s="18">
        <v>28</v>
      </c>
      <c r="K74" s="18">
        <v>30</v>
      </c>
      <c r="L74" s="18">
        <v>35</v>
      </c>
      <c r="M74" s="41"/>
      <c r="N74" s="30"/>
      <c r="O74" s="60"/>
      <c r="P74" s="60"/>
      <c r="Q74" s="61"/>
    </row>
    <row r="75" spans="3:17" ht="78.75" customHeight="1" x14ac:dyDescent="0.3">
      <c r="C75" s="48" t="s">
        <v>119</v>
      </c>
      <c r="D75" s="50" t="s">
        <v>120</v>
      </c>
      <c r="E75" s="52" t="s">
        <v>23</v>
      </c>
      <c r="F75" s="52" t="s">
        <v>38</v>
      </c>
      <c r="G75" s="58">
        <f t="shared" ref="G75" si="83">I76+J76+K76+L76</f>
        <v>129693</v>
      </c>
      <c r="H75" s="55" t="s">
        <v>42</v>
      </c>
      <c r="I75" s="19">
        <v>33283</v>
      </c>
      <c r="J75" s="15" t="s">
        <v>26</v>
      </c>
      <c r="K75" s="15" t="s">
        <v>26</v>
      </c>
      <c r="L75" s="15" t="s">
        <v>26</v>
      </c>
      <c r="M75" s="41">
        <f t="shared" ref="M75" si="84">IFERROR(I75/I76,"ND")</f>
        <v>0.97409857176305314</v>
      </c>
      <c r="N75" s="30">
        <f t="shared" ref="N75" si="85">IFERROR(((I75)/G75),"ND")</f>
        <v>0.25662911645192876</v>
      </c>
      <c r="O75" s="50" t="s">
        <v>121</v>
      </c>
      <c r="P75" s="50"/>
      <c r="Q75" s="57"/>
    </row>
    <row r="76" spans="3:17" ht="84.75" customHeight="1" x14ac:dyDescent="0.3">
      <c r="C76" s="49"/>
      <c r="D76" s="51"/>
      <c r="E76" s="52"/>
      <c r="F76" s="52"/>
      <c r="G76" s="59"/>
      <c r="H76" s="56"/>
      <c r="I76" s="19">
        <v>34168</v>
      </c>
      <c r="J76" s="19">
        <v>33057</v>
      </c>
      <c r="K76" s="19">
        <v>28935</v>
      </c>
      <c r="L76" s="19">
        <v>33533</v>
      </c>
      <c r="M76" s="41"/>
      <c r="N76" s="30"/>
      <c r="O76" s="50"/>
      <c r="P76" s="50"/>
      <c r="Q76" s="57"/>
    </row>
    <row r="77" spans="3:17" ht="75" customHeight="1" x14ac:dyDescent="0.3">
      <c r="C77" s="31" t="s">
        <v>122</v>
      </c>
      <c r="D77" s="33" t="s">
        <v>123</v>
      </c>
      <c r="E77" s="35" t="s">
        <v>23</v>
      </c>
      <c r="F77" s="35" t="s">
        <v>38</v>
      </c>
      <c r="G77" s="37">
        <f t="shared" ref="G77" si="86">I78+J78+K78+L78</f>
        <v>129373</v>
      </c>
      <c r="H77" s="39" t="s">
        <v>42</v>
      </c>
      <c r="I77" s="18">
        <v>33234</v>
      </c>
      <c r="J77" s="14" t="s">
        <v>26</v>
      </c>
      <c r="K77" s="14" t="s">
        <v>26</v>
      </c>
      <c r="L77" s="14" t="s">
        <v>26</v>
      </c>
      <c r="M77" s="41">
        <f t="shared" ref="M77" si="87">IFERROR(I77/I78,"ND")</f>
        <v>0.97540502465367462</v>
      </c>
      <c r="N77" s="30">
        <f t="shared" ref="N77" si="88">IFERROR(((I77)/G77),"ND")</f>
        <v>0.25688513059139079</v>
      </c>
      <c r="O77" s="26" t="s">
        <v>124</v>
      </c>
      <c r="P77" s="26"/>
      <c r="Q77" s="27"/>
    </row>
    <row r="78" spans="3:17" ht="71.25" customHeight="1" x14ac:dyDescent="0.3">
      <c r="C78" s="42"/>
      <c r="D78" s="43"/>
      <c r="E78" s="35"/>
      <c r="F78" s="35"/>
      <c r="G78" s="44"/>
      <c r="H78" s="45"/>
      <c r="I78" s="18">
        <v>34072</v>
      </c>
      <c r="J78" s="18">
        <v>32993</v>
      </c>
      <c r="K78" s="18">
        <v>28871</v>
      </c>
      <c r="L78" s="18">
        <v>33437</v>
      </c>
      <c r="M78" s="41"/>
      <c r="N78" s="30"/>
      <c r="O78" s="26"/>
      <c r="P78" s="26"/>
      <c r="Q78" s="27"/>
    </row>
    <row r="79" spans="3:17" ht="79.5" customHeight="1" x14ac:dyDescent="0.3">
      <c r="C79" s="31" t="s">
        <v>125</v>
      </c>
      <c r="D79" s="33" t="s">
        <v>126</v>
      </c>
      <c r="E79" s="35" t="s">
        <v>23</v>
      </c>
      <c r="F79" s="35" t="s">
        <v>38</v>
      </c>
      <c r="G79" s="37">
        <f t="shared" ref="G79" si="89">I80+J80+K80+L80</f>
        <v>320</v>
      </c>
      <c r="H79" s="39" t="s">
        <v>42</v>
      </c>
      <c r="I79" s="18">
        <v>49</v>
      </c>
      <c r="J79" s="14" t="s">
        <v>26</v>
      </c>
      <c r="K79" s="14" t="s">
        <v>26</v>
      </c>
      <c r="L79" s="14" t="s">
        <v>26</v>
      </c>
      <c r="M79" s="41">
        <f t="shared" ref="M79" si="90">IFERROR(I79/I80,"ND")</f>
        <v>0.51041666666666663</v>
      </c>
      <c r="N79" s="30">
        <f t="shared" ref="N79" si="91">IFERROR(((I79)/G79),"ND")</f>
        <v>0.15312500000000001</v>
      </c>
      <c r="O79" s="26" t="s">
        <v>127</v>
      </c>
      <c r="P79" s="26"/>
      <c r="Q79" s="27"/>
    </row>
    <row r="80" spans="3:17" ht="89.25" customHeight="1" x14ac:dyDescent="0.3">
      <c r="C80" s="42"/>
      <c r="D80" s="43"/>
      <c r="E80" s="35"/>
      <c r="F80" s="35"/>
      <c r="G80" s="44"/>
      <c r="H80" s="45"/>
      <c r="I80" s="18">
        <v>96</v>
      </c>
      <c r="J80" s="18">
        <v>64</v>
      </c>
      <c r="K80" s="18">
        <v>64</v>
      </c>
      <c r="L80" s="18">
        <v>96</v>
      </c>
      <c r="M80" s="41"/>
      <c r="N80" s="30"/>
      <c r="O80" s="26"/>
      <c r="P80" s="26"/>
      <c r="Q80" s="27"/>
    </row>
    <row r="81" spans="3:17" ht="41.25" customHeight="1" x14ac:dyDescent="0.3">
      <c r="C81" s="48" t="s">
        <v>128</v>
      </c>
      <c r="D81" s="50" t="s">
        <v>129</v>
      </c>
      <c r="E81" s="52" t="s">
        <v>23</v>
      </c>
      <c r="F81" s="52" t="s">
        <v>38</v>
      </c>
      <c r="G81" s="58">
        <f t="shared" ref="G81" si="92">I82+J82+K82+L82</f>
        <v>4827</v>
      </c>
      <c r="H81" s="55" t="s">
        <v>42</v>
      </c>
      <c r="I81" s="19">
        <v>1088</v>
      </c>
      <c r="J81" s="15" t="s">
        <v>26</v>
      </c>
      <c r="K81" s="15" t="s">
        <v>26</v>
      </c>
      <c r="L81" s="15" t="s">
        <v>26</v>
      </c>
      <c r="M81" s="41">
        <f t="shared" ref="M81" si="93">IFERROR(I81/I82,"ND")</f>
        <v>1.0793650793650793</v>
      </c>
      <c r="N81" s="30">
        <f t="shared" ref="N81" si="94">IFERROR(((I81)/G81),"ND")</f>
        <v>0.2253987984255231</v>
      </c>
      <c r="O81" s="50" t="s">
        <v>130</v>
      </c>
      <c r="P81" s="50"/>
      <c r="Q81" s="57"/>
    </row>
    <row r="82" spans="3:17" ht="41.25" customHeight="1" x14ac:dyDescent="0.3">
      <c r="C82" s="49"/>
      <c r="D82" s="51"/>
      <c r="E82" s="52"/>
      <c r="F82" s="52"/>
      <c r="G82" s="59"/>
      <c r="H82" s="56"/>
      <c r="I82" s="19">
        <v>1008</v>
      </c>
      <c r="J82" s="19">
        <v>1206</v>
      </c>
      <c r="K82" s="19">
        <v>1206</v>
      </c>
      <c r="L82" s="19">
        <v>1407</v>
      </c>
      <c r="M82" s="41"/>
      <c r="N82" s="30"/>
      <c r="O82" s="50"/>
      <c r="P82" s="50"/>
      <c r="Q82" s="57"/>
    </row>
    <row r="83" spans="3:17" ht="41.25" customHeight="1" x14ac:dyDescent="0.3">
      <c r="C83" s="31" t="s">
        <v>131</v>
      </c>
      <c r="D83" s="33" t="s">
        <v>132</v>
      </c>
      <c r="E83" s="35" t="s">
        <v>23</v>
      </c>
      <c r="F83" s="35" t="s">
        <v>38</v>
      </c>
      <c r="G83" s="37">
        <f t="shared" ref="G83" si="95">I84+J84+K84+L84</f>
        <v>4800</v>
      </c>
      <c r="H83" s="39" t="s">
        <v>42</v>
      </c>
      <c r="I83" s="18">
        <v>1080</v>
      </c>
      <c r="J83" s="14" t="s">
        <v>26</v>
      </c>
      <c r="K83" s="14" t="s">
        <v>26</v>
      </c>
      <c r="L83" s="14" t="s">
        <v>26</v>
      </c>
      <c r="M83" s="41">
        <f t="shared" ref="M83" si="96">IFERROR(I83/I84,"ND")</f>
        <v>1.08</v>
      </c>
      <c r="N83" s="30">
        <f t="shared" ref="N83" si="97">IFERROR(((I83)/G83),"ND")</f>
        <v>0.22500000000000001</v>
      </c>
      <c r="O83" s="26" t="s">
        <v>133</v>
      </c>
      <c r="P83" s="26"/>
      <c r="Q83" s="27"/>
    </row>
    <row r="84" spans="3:17" ht="48" customHeight="1" x14ac:dyDescent="0.3">
      <c r="C84" s="42"/>
      <c r="D84" s="43"/>
      <c r="E84" s="35"/>
      <c r="F84" s="35"/>
      <c r="G84" s="44"/>
      <c r="H84" s="45"/>
      <c r="I84" s="18">
        <v>1000</v>
      </c>
      <c r="J84" s="18">
        <v>1200</v>
      </c>
      <c r="K84" s="18">
        <v>1200</v>
      </c>
      <c r="L84" s="18">
        <v>1400</v>
      </c>
      <c r="M84" s="41"/>
      <c r="N84" s="30"/>
      <c r="O84" s="26"/>
      <c r="P84" s="26"/>
      <c r="Q84" s="27"/>
    </row>
    <row r="85" spans="3:17" ht="41.25" customHeight="1" x14ac:dyDescent="0.3">
      <c r="C85" s="31" t="s">
        <v>134</v>
      </c>
      <c r="D85" s="33" t="s">
        <v>135</v>
      </c>
      <c r="E85" s="35" t="s">
        <v>23</v>
      </c>
      <c r="F85" s="35" t="s">
        <v>38</v>
      </c>
      <c r="G85" s="37">
        <f t="shared" ref="G85" si="98">I86+J86+K86+L86</f>
        <v>27</v>
      </c>
      <c r="H85" s="39" t="s">
        <v>42</v>
      </c>
      <c r="I85" s="18">
        <v>8</v>
      </c>
      <c r="J85" s="14" t="s">
        <v>26</v>
      </c>
      <c r="K85" s="14" t="s">
        <v>26</v>
      </c>
      <c r="L85" s="14" t="s">
        <v>26</v>
      </c>
      <c r="M85" s="41">
        <f t="shared" ref="M85" si="99">IFERROR(I85/I86,"ND")</f>
        <v>1</v>
      </c>
      <c r="N85" s="30">
        <f t="shared" ref="N85" si="100">IFERROR(((I85)/G85),"ND")</f>
        <v>0.29629629629629628</v>
      </c>
      <c r="O85" s="26" t="s">
        <v>136</v>
      </c>
      <c r="P85" s="26"/>
      <c r="Q85" s="27"/>
    </row>
    <row r="86" spans="3:17" ht="41.25" customHeight="1" x14ac:dyDescent="0.3">
      <c r="C86" s="42"/>
      <c r="D86" s="43"/>
      <c r="E86" s="35"/>
      <c r="F86" s="35"/>
      <c r="G86" s="44"/>
      <c r="H86" s="45"/>
      <c r="I86" s="18">
        <v>8</v>
      </c>
      <c r="J86" s="18">
        <v>6</v>
      </c>
      <c r="K86" s="18">
        <v>6</v>
      </c>
      <c r="L86" s="18">
        <v>7</v>
      </c>
      <c r="M86" s="41"/>
      <c r="N86" s="30"/>
      <c r="O86" s="26"/>
      <c r="P86" s="26"/>
      <c r="Q86" s="27"/>
    </row>
    <row r="87" spans="3:17" ht="41.25" customHeight="1" x14ac:dyDescent="0.3">
      <c r="C87" s="31" t="s">
        <v>137</v>
      </c>
      <c r="D87" s="33" t="s">
        <v>138</v>
      </c>
      <c r="E87" s="35" t="s">
        <v>139</v>
      </c>
      <c r="F87" s="35" t="s">
        <v>38</v>
      </c>
      <c r="G87" s="37">
        <v>480</v>
      </c>
      <c r="H87" s="39" t="s">
        <v>25</v>
      </c>
      <c r="I87" s="18">
        <v>126.2</v>
      </c>
      <c r="J87" s="14" t="s">
        <v>26</v>
      </c>
      <c r="K87" s="14" t="s">
        <v>26</v>
      </c>
      <c r="L87" s="14" t="s">
        <v>26</v>
      </c>
      <c r="M87" s="41">
        <f>IFERROR(I88/I87,"ND")</f>
        <v>0.95087163232963545</v>
      </c>
      <c r="N87" s="30">
        <f t="shared" ref="N87" si="101">IFERROR(((I87)/G87),"ND")</f>
        <v>0.26291666666666669</v>
      </c>
      <c r="O87" s="26" t="s">
        <v>140</v>
      </c>
      <c r="P87" s="26"/>
      <c r="Q87" s="27"/>
    </row>
    <row r="88" spans="3:17" ht="41.25" customHeight="1" x14ac:dyDescent="0.3">
      <c r="C88" s="42"/>
      <c r="D88" s="43"/>
      <c r="E88" s="35"/>
      <c r="F88" s="35"/>
      <c r="G88" s="44"/>
      <c r="H88" s="45"/>
      <c r="I88" s="18">
        <v>120</v>
      </c>
      <c r="J88" s="18">
        <v>120</v>
      </c>
      <c r="K88" s="18">
        <v>120</v>
      </c>
      <c r="L88" s="18">
        <v>120</v>
      </c>
      <c r="M88" s="41"/>
      <c r="N88" s="30"/>
      <c r="O88" s="26"/>
      <c r="P88" s="26"/>
      <c r="Q88" s="27"/>
    </row>
    <row r="89" spans="3:17" ht="51.75" customHeight="1" x14ac:dyDescent="0.3">
      <c r="C89" s="48" t="s">
        <v>141</v>
      </c>
      <c r="D89" s="50" t="s">
        <v>142</v>
      </c>
      <c r="E89" s="52" t="s">
        <v>23</v>
      </c>
      <c r="F89" s="52" t="s">
        <v>38</v>
      </c>
      <c r="G89" s="53">
        <f t="shared" ref="G89" si="102">I90+J90+K90+L90</f>
        <v>5632016096</v>
      </c>
      <c r="H89" s="55" t="s">
        <v>42</v>
      </c>
      <c r="I89" s="22">
        <v>2351310295.4000001</v>
      </c>
      <c r="J89" s="22" t="s">
        <v>26</v>
      </c>
      <c r="K89" s="22" t="s">
        <v>26</v>
      </c>
      <c r="L89" s="22" t="s">
        <v>26</v>
      </c>
      <c r="M89" s="41">
        <f t="shared" ref="M89" si="103">IFERROR(I89/I90,"ND")</f>
        <v>1.2006993353799029</v>
      </c>
      <c r="N89" s="30">
        <f t="shared" ref="N89" si="104">IFERROR(((I89)/G89),"ND")</f>
        <v>0.41748998144198485</v>
      </c>
      <c r="O89" s="50" t="s">
        <v>143</v>
      </c>
      <c r="P89" s="50"/>
      <c r="Q89" s="57"/>
    </row>
    <row r="90" spans="3:17" ht="82.5" customHeight="1" x14ac:dyDescent="0.3">
      <c r="C90" s="49"/>
      <c r="D90" s="51"/>
      <c r="E90" s="52"/>
      <c r="F90" s="52"/>
      <c r="G90" s="54"/>
      <c r="H90" s="56"/>
      <c r="I90" s="22">
        <v>1958283998.4300001</v>
      </c>
      <c r="J90" s="22">
        <v>1254690599.8699999</v>
      </c>
      <c r="K90" s="22">
        <v>1255847720.77</v>
      </c>
      <c r="L90" s="22">
        <v>1163193776.9300001</v>
      </c>
      <c r="M90" s="41"/>
      <c r="N90" s="30"/>
      <c r="O90" s="50"/>
      <c r="P90" s="50"/>
      <c r="Q90" s="57"/>
    </row>
    <row r="91" spans="3:17" ht="41.25" customHeight="1" x14ac:dyDescent="0.3">
      <c r="C91" s="31" t="s">
        <v>144</v>
      </c>
      <c r="D91" s="33" t="s">
        <v>145</v>
      </c>
      <c r="E91" s="35" t="s">
        <v>23</v>
      </c>
      <c r="F91" s="35" t="s">
        <v>38</v>
      </c>
      <c r="G91" s="46">
        <f t="shared" ref="G91" si="105">I92+J92+K92+L92</f>
        <v>840977125</v>
      </c>
      <c r="H91" s="39" t="s">
        <v>42</v>
      </c>
      <c r="I91" s="24">
        <v>721249685</v>
      </c>
      <c r="J91" s="24" t="s">
        <v>26</v>
      </c>
      <c r="K91" s="24" t="s">
        <v>26</v>
      </c>
      <c r="L91" s="24" t="s">
        <v>26</v>
      </c>
      <c r="M91" s="41">
        <f t="shared" ref="M91" si="106">IFERROR(I91/I92,"ND")</f>
        <v>1.1684031611548327</v>
      </c>
      <c r="N91" s="30">
        <f t="shared" ref="N91" si="107">IFERROR(((I91)/G91),"ND")</f>
        <v>0.85763294096733012</v>
      </c>
      <c r="O91" s="26" t="s">
        <v>143</v>
      </c>
      <c r="P91" s="26"/>
      <c r="Q91" s="27"/>
    </row>
    <row r="92" spans="3:17" ht="41.25" customHeight="1" x14ac:dyDescent="0.3">
      <c r="C92" s="42"/>
      <c r="D92" s="43"/>
      <c r="E92" s="35"/>
      <c r="F92" s="35"/>
      <c r="G92" s="47"/>
      <c r="H92" s="45"/>
      <c r="I92" s="24">
        <v>617295218.78999996</v>
      </c>
      <c r="J92" s="24">
        <v>81866182.590000004</v>
      </c>
      <c r="K92" s="24">
        <v>69507748.590000004</v>
      </c>
      <c r="L92" s="24">
        <v>72307975.030000001</v>
      </c>
      <c r="M92" s="41"/>
      <c r="N92" s="30"/>
      <c r="O92" s="26"/>
      <c r="P92" s="26"/>
      <c r="Q92" s="27"/>
    </row>
    <row r="93" spans="3:17" ht="73.5" customHeight="1" x14ac:dyDescent="0.3">
      <c r="C93" s="31" t="s">
        <v>146</v>
      </c>
      <c r="D93" s="33" t="s">
        <v>147</v>
      </c>
      <c r="E93" s="35" t="s">
        <v>23</v>
      </c>
      <c r="F93" s="35" t="s">
        <v>38</v>
      </c>
      <c r="G93" s="37">
        <f t="shared" ref="G93" si="108">I94+J94+K94+L94</f>
        <v>19300</v>
      </c>
      <c r="H93" s="39" t="s">
        <v>42</v>
      </c>
      <c r="I93" s="18">
        <v>12526</v>
      </c>
      <c r="J93" s="14" t="s">
        <v>26</v>
      </c>
      <c r="K93" s="14" t="s">
        <v>26</v>
      </c>
      <c r="L93" s="14" t="s">
        <v>26</v>
      </c>
      <c r="M93" s="41">
        <f t="shared" ref="M93" si="109">IFERROR(I93/I94,"ND")</f>
        <v>1.622538860103627</v>
      </c>
      <c r="N93" s="30">
        <f t="shared" ref="N93" si="110">IFERROR(((I93)/G93),"ND")</f>
        <v>0.64901554404145079</v>
      </c>
      <c r="O93" s="26" t="s">
        <v>148</v>
      </c>
      <c r="P93" s="26"/>
      <c r="Q93" s="27"/>
    </row>
    <row r="94" spans="3:17" ht="67.5" customHeight="1" x14ac:dyDescent="0.3">
      <c r="C94" s="42"/>
      <c r="D94" s="43"/>
      <c r="E94" s="35"/>
      <c r="F94" s="35"/>
      <c r="G94" s="44"/>
      <c r="H94" s="45"/>
      <c r="I94" s="18">
        <v>7720</v>
      </c>
      <c r="J94" s="18">
        <v>3860</v>
      </c>
      <c r="K94" s="18">
        <v>3860</v>
      </c>
      <c r="L94" s="18">
        <v>3860</v>
      </c>
      <c r="M94" s="41"/>
      <c r="N94" s="30"/>
      <c r="O94" s="26"/>
      <c r="P94" s="26"/>
      <c r="Q94" s="27"/>
    </row>
    <row r="95" spans="3:17" ht="80.25" customHeight="1" x14ac:dyDescent="0.3">
      <c r="C95" s="31" t="s">
        <v>149</v>
      </c>
      <c r="D95" s="33" t="s">
        <v>150</v>
      </c>
      <c r="E95" s="35" t="s">
        <v>23</v>
      </c>
      <c r="F95" s="35" t="s">
        <v>38</v>
      </c>
      <c r="G95" s="37">
        <f t="shared" ref="G95" si="111">I96+J96+K96+L96</f>
        <v>4</v>
      </c>
      <c r="H95" s="39" t="s">
        <v>42</v>
      </c>
      <c r="I95" s="18">
        <v>1</v>
      </c>
      <c r="J95" s="14" t="s">
        <v>26</v>
      </c>
      <c r="K95" s="14" t="s">
        <v>26</v>
      </c>
      <c r="L95" s="14" t="s">
        <v>26</v>
      </c>
      <c r="M95" s="41">
        <f t="shared" ref="M95" si="112">IFERROR(I95/I96,"ND")</f>
        <v>1</v>
      </c>
      <c r="N95" s="30">
        <f t="shared" ref="N95" si="113">IFERROR(((I95)/G95),"ND")</f>
        <v>0.25</v>
      </c>
      <c r="O95" s="26" t="s">
        <v>151</v>
      </c>
      <c r="P95" s="26"/>
      <c r="Q95" s="27"/>
    </row>
    <row r="96" spans="3:17" ht="82.5" customHeight="1" thickBot="1" x14ac:dyDescent="0.35">
      <c r="C96" s="32"/>
      <c r="D96" s="34"/>
      <c r="E96" s="36"/>
      <c r="F96" s="36"/>
      <c r="G96" s="38"/>
      <c r="H96" s="40"/>
      <c r="I96" s="20">
        <v>1</v>
      </c>
      <c r="J96" s="20">
        <v>1</v>
      </c>
      <c r="K96" s="20">
        <v>1</v>
      </c>
      <c r="L96" s="20">
        <v>1</v>
      </c>
      <c r="M96" s="41"/>
      <c r="N96" s="30"/>
      <c r="O96" s="28"/>
      <c r="P96" s="28"/>
      <c r="Q96" s="29"/>
    </row>
    <row r="97" spans="9:9" ht="15.75" customHeight="1" x14ac:dyDescent="0.3">
      <c r="I97" s="8"/>
    </row>
    <row r="98" spans="9:9" x14ac:dyDescent="0.3">
      <c r="I98" s="8"/>
    </row>
    <row r="99" spans="9:9" ht="15.75" customHeight="1" x14ac:dyDescent="0.3">
      <c r="I99" s="8"/>
    </row>
    <row r="100" spans="9:9" x14ac:dyDescent="0.3">
      <c r="I100" s="8"/>
    </row>
    <row r="101" spans="9:9" ht="15.75" customHeight="1" x14ac:dyDescent="0.3">
      <c r="I101" s="8"/>
    </row>
    <row r="102" spans="9:9" x14ac:dyDescent="0.3">
      <c r="I102" s="8"/>
    </row>
    <row r="103" spans="9:9" ht="15.75" customHeight="1" x14ac:dyDescent="0.3">
      <c r="I103" s="8"/>
    </row>
    <row r="104" spans="9:9" x14ac:dyDescent="0.3">
      <c r="I104" s="8"/>
    </row>
    <row r="105" spans="9:9" ht="15.75" customHeight="1" x14ac:dyDescent="0.3">
      <c r="I105" s="8"/>
    </row>
  </sheetData>
  <mergeCells count="391">
    <mergeCell ref="D17:D18"/>
    <mergeCell ref="E17:E18"/>
    <mergeCell ref="F17:F18"/>
    <mergeCell ref="G17:G18"/>
    <mergeCell ref="H17:H18"/>
    <mergeCell ref="M17:M18"/>
    <mergeCell ref="N17:N18"/>
    <mergeCell ref="D4:Q4"/>
    <mergeCell ref="D5:Q5"/>
    <mergeCell ref="D6:Q6"/>
    <mergeCell ref="C9:E9"/>
    <mergeCell ref="F9:Q9"/>
    <mergeCell ref="C10:C12"/>
    <mergeCell ref="D10:D12"/>
    <mergeCell ref="E10:E12"/>
    <mergeCell ref="F10:F12"/>
    <mergeCell ref="G10:N10"/>
    <mergeCell ref="O10:Q12"/>
    <mergeCell ref="G11:G12"/>
    <mergeCell ref="H11:H12"/>
    <mergeCell ref="I11:L11"/>
    <mergeCell ref="M11:N11"/>
    <mergeCell ref="H13:H14"/>
    <mergeCell ref="M13:M14"/>
    <mergeCell ref="N13:N14"/>
    <mergeCell ref="O13:Q14"/>
    <mergeCell ref="D15:D16"/>
    <mergeCell ref="E15:E16"/>
    <mergeCell ref="F15:F16"/>
    <mergeCell ref="G15:G16"/>
    <mergeCell ref="H15:H16"/>
    <mergeCell ref="M15:M16"/>
    <mergeCell ref="N15:N16"/>
    <mergeCell ref="O15:Q16"/>
    <mergeCell ref="O17:Q18"/>
    <mergeCell ref="M19:M20"/>
    <mergeCell ref="N19:N20"/>
    <mergeCell ref="O19:Q20"/>
    <mergeCell ref="C21:C22"/>
    <mergeCell ref="D21:D22"/>
    <mergeCell ref="E21:E22"/>
    <mergeCell ref="F21:F22"/>
    <mergeCell ref="G21:G22"/>
    <mergeCell ref="H21:H22"/>
    <mergeCell ref="M21:M22"/>
    <mergeCell ref="C19:C20"/>
    <mergeCell ref="D19:D20"/>
    <mergeCell ref="E19:E20"/>
    <mergeCell ref="F19:F20"/>
    <mergeCell ref="G19:G20"/>
    <mergeCell ref="H19:H20"/>
    <mergeCell ref="N21:N22"/>
    <mergeCell ref="O21:Q22"/>
    <mergeCell ref="C13:C18"/>
    <mergeCell ref="D13:D14"/>
    <mergeCell ref="E13:E14"/>
    <mergeCell ref="F13:F14"/>
    <mergeCell ref="G13:G14"/>
    <mergeCell ref="C23:C24"/>
    <mergeCell ref="D23:D24"/>
    <mergeCell ref="E23:E24"/>
    <mergeCell ref="F23:F24"/>
    <mergeCell ref="G23:G24"/>
    <mergeCell ref="H23:H24"/>
    <mergeCell ref="M23:M24"/>
    <mergeCell ref="N23:N24"/>
    <mergeCell ref="O23:Q24"/>
    <mergeCell ref="C25:C26"/>
    <mergeCell ref="D25:D26"/>
    <mergeCell ref="E25:E26"/>
    <mergeCell ref="F25:F26"/>
    <mergeCell ref="G25:G26"/>
    <mergeCell ref="H25:H26"/>
    <mergeCell ref="M25:M26"/>
    <mergeCell ref="N25:N26"/>
    <mergeCell ref="O25:Q26"/>
    <mergeCell ref="M27:M28"/>
    <mergeCell ref="N27:N28"/>
    <mergeCell ref="O27:Q28"/>
    <mergeCell ref="C29:C30"/>
    <mergeCell ref="D29:D30"/>
    <mergeCell ref="E29:E30"/>
    <mergeCell ref="F29:F30"/>
    <mergeCell ref="G29:G30"/>
    <mergeCell ref="H29:H30"/>
    <mergeCell ref="M29:M30"/>
    <mergeCell ref="C27:C28"/>
    <mergeCell ref="D27:D28"/>
    <mergeCell ref="E27:E28"/>
    <mergeCell ref="F27:F28"/>
    <mergeCell ref="G27:G28"/>
    <mergeCell ref="H27:H28"/>
    <mergeCell ref="N29:N30"/>
    <mergeCell ref="O29:Q30"/>
    <mergeCell ref="C31:C32"/>
    <mergeCell ref="D31:D32"/>
    <mergeCell ref="E31:E32"/>
    <mergeCell ref="F31:F32"/>
    <mergeCell ref="G31:G32"/>
    <mergeCell ref="H31:H32"/>
    <mergeCell ref="M31:M32"/>
    <mergeCell ref="N31:N32"/>
    <mergeCell ref="O31:Q32"/>
    <mergeCell ref="C33:C34"/>
    <mergeCell ref="D33:D34"/>
    <mergeCell ref="E33:E34"/>
    <mergeCell ref="F33:F34"/>
    <mergeCell ref="G33:G34"/>
    <mergeCell ref="H33:H34"/>
    <mergeCell ref="M33:M34"/>
    <mergeCell ref="N33:N34"/>
    <mergeCell ref="O33:Q34"/>
    <mergeCell ref="M35:M36"/>
    <mergeCell ref="N35:N36"/>
    <mergeCell ref="O35:Q36"/>
    <mergeCell ref="C37:C38"/>
    <mergeCell ref="D37:D38"/>
    <mergeCell ref="E37:E38"/>
    <mergeCell ref="F37:F38"/>
    <mergeCell ref="G37:G38"/>
    <mergeCell ref="H37:H38"/>
    <mergeCell ref="M37:M38"/>
    <mergeCell ref="C35:C36"/>
    <mergeCell ref="D35:D36"/>
    <mergeCell ref="E35:E36"/>
    <mergeCell ref="F35:F36"/>
    <mergeCell ref="G35:G36"/>
    <mergeCell ref="H35:H36"/>
    <mergeCell ref="N37:N38"/>
    <mergeCell ref="O37:Q38"/>
    <mergeCell ref="C39:C40"/>
    <mergeCell ref="D39:D40"/>
    <mergeCell ref="E39:E40"/>
    <mergeCell ref="F39:F40"/>
    <mergeCell ref="G39:G40"/>
    <mergeCell ref="H39:H40"/>
    <mergeCell ref="M39:M40"/>
    <mergeCell ref="N39:N40"/>
    <mergeCell ref="O39:Q40"/>
    <mergeCell ref="C41:C42"/>
    <mergeCell ref="D41:D42"/>
    <mergeCell ref="E41:E42"/>
    <mergeCell ref="F41:F42"/>
    <mergeCell ref="G41:G42"/>
    <mergeCell ref="H41:H42"/>
    <mergeCell ref="M41:M42"/>
    <mergeCell ref="N41:N42"/>
    <mergeCell ref="O41:Q42"/>
    <mergeCell ref="M43:M44"/>
    <mergeCell ref="N43:N44"/>
    <mergeCell ref="O43:Q44"/>
    <mergeCell ref="C45:C46"/>
    <mergeCell ref="D45:D46"/>
    <mergeCell ref="E45:E46"/>
    <mergeCell ref="F45:F46"/>
    <mergeCell ref="G45:G46"/>
    <mergeCell ref="H45:H46"/>
    <mergeCell ref="M45:M46"/>
    <mergeCell ref="C43:C44"/>
    <mergeCell ref="D43:D44"/>
    <mergeCell ref="E43:E44"/>
    <mergeCell ref="F43:F44"/>
    <mergeCell ref="G43:G44"/>
    <mergeCell ref="H43:H44"/>
    <mergeCell ref="N45:N46"/>
    <mergeCell ref="O45:Q46"/>
    <mergeCell ref="C47:C48"/>
    <mergeCell ref="D47:D48"/>
    <mergeCell ref="E47:E48"/>
    <mergeCell ref="F47:F48"/>
    <mergeCell ref="G47:G48"/>
    <mergeCell ref="H47:H48"/>
    <mergeCell ref="M47:M48"/>
    <mergeCell ref="N47:N48"/>
    <mergeCell ref="O47:Q48"/>
    <mergeCell ref="C49:C50"/>
    <mergeCell ref="D49:D50"/>
    <mergeCell ref="E49:E50"/>
    <mergeCell ref="F49:F50"/>
    <mergeCell ref="G49:G50"/>
    <mergeCell ref="H49:H50"/>
    <mergeCell ref="M49:M50"/>
    <mergeCell ref="N49:N50"/>
    <mergeCell ref="O49:Q50"/>
    <mergeCell ref="M51:M52"/>
    <mergeCell ref="N51:N52"/>
    <mergeCell ref="O51:Q52"/>
    <mergeCell ref="C53:C54"/>
    <mergeCell ref="D53:D54"/>
    <mergeCell ref="E53:E54"/>
    <mergeCell ref="F53:F54"/>
    <mergeCell ref="G53:G54"/>
    <mergeCell ref="H53:H54"/>
    <mergeCell ref="M53:M54"/>
    <mergeCell ref="C51:C52"/>
    <mergeCell ref="D51:D52"/>
    <mergeCell ref="E51:E52"/>
    <mergeCell ref="F51:F52"/>
    <mergeCell ref="G51:G52"/>
    <mergeCell ref="H51:H52"/>
    <mergeCell ref="N53:N54"/>
    <mergeCell ref="O53:Q54"/>
    <mergeCell ref="C55:C56"/>
    <mergeCell ref="D55:D56"/>
    <mergeCell ref="E55:E56"/>
    <mergeCell ref="F55:F56"/>
    <mergeCell ref="G55:G56"/>
    <mergeCell ref="H55:H56"/>
    <mergeCell ref="M55:M56"/>
    <mergeCell ref="N55:N56"/>
    <mergeCell ref="O55:Q56"/>
    <mergeCell ref="C57:C58"/>
    <mergeCell ref="D57:D58"/>
    <mergeCell ref="E57:E58"/>
    <mergeCell ref="F57:F58"/>
    <mergeCell ref="G57:G58"/>
    <mergeCell ref="H57:H58"/>
    <mergeCell ref="M57:M58"/>
    <mergeCell ref="N57:N58"/>
    <mergeCell ref="O57:Q58"/>
    <mergeCell ref="M59:M60"/>
    <mergeCell ref="N59:N60"/>
    <mergeCell ref="O59:Q60"/>
    <mergeCell ref="C61:C62"/>
    <mergeCell ref="D61:D62"/>
    <mergeCell ref="E61:E62"/>
    <mergeCell ref="F61:F62"/>
    <mergeCell ref="G61:G62"/>
    <mergeCell ref="H61:H62"/>
    <mergeCell ref="M61:M62"/>
    <mergeCell ref="C59:C60"/>
    <mergeCell ref="D59:D60"/>
    <mergeCell ref="E59:E60"/>
    <mergeCell ref="F59:F60"/>
    <mergeCell ref="G59:G60"/>
    <mergeCell ref="H59:H60"/>
    <mergeCell ref="N61:N62"/>
    <mergeCell ref="O61:Q62"/>
    <mergeCell ref="C63:C64"/>
    <mergeCell ref="D63:D64"/>
    <mergeCell ref="E63:E64"/>
    <mergeCell ref="F63:F64"/>
    <mergeCell ref="G63:G64"/>
    <mergeCell ref="H63:H64"/>
    <mergeCell ref="M63:M64"/>
    <mergeCell ref="N63:N64"/>
    <mergeCell ref="O63:Q64"/>
    <mergeCell ref="C65:C66"/>
    <mergeCell ref="D65:D66"/>
    <mergeCell ref="E65:E66"/>
    <mergeCell ref="F65:F66"/>
    <mergeCell ref="G65:G66"/>
    <mergeCell ref="H65:H66"/>
    <mergeCell ref="M65:M66"/>
    <mergeCell ref="N65:N66"/>
    <mergeCell ref="O65:Q66"/>
    <mergeCell ref="M67:M68"/>
    <mergeCell ref="N67:N68"/>
    <mergeCell ref="O67:Q68"/>
    <mergeCell ref="C69:C70"/>
    <mergeCell ref="D69:D70"/>
    <mergeCell ref="E69:E70"/>
    <mergeCell ref="F69:F70"/>
    <mergeCell ref="G69:G70"/>
    <mergeCell ref="H69:H70"/>
    <mergeCell ref="M69:M70"/>
    <mergeCell ref="C67:C68"/>
    <mergeCell ref="D67:D68"/>
    <mergeCell ref="E67:E68"/>
    <mergeCell ref="F67:F68"/>
    <mergeCell ref="G67:G68"/>
    <mergeCell ref="H67:H68"/>
    <mergeCell ref="N69:N70"/>
    <mergeCell ref="O69:Q70"/>
    <mergeCell ref="C71:C72"/>
    <mergeCell ref="D71:D72"/>
    <mergeCell ref="E71:E72"/>
    <mergeCell ref="F71:F72"/>
    <mergeCell ref="G71:G72"/>
    <mergeCell ref="H71:H72"/>
    <mergeCell ref="M71:M72"/>
    <mergeCell ref="N71:N72"/>
    <mergeCell ref="O71:Q72"/>
    <mergeCell ref="C73:C74"/>
    <mergeCell ref="D73:D74"/>
    <mergeCell ref="E73:E74"/>
    <mergeCell ref="F73:F74"/>
    <mergeCell ref="G73:G74"/>
    <mergeCell ref="H73:H74"/>
    <mergeCell ref="M73:M74"/>
    <mergeCell ref="N73:N74"/>
    <mergeCell ref="O73:Q74"/>
    <mergeCell ref="M75:M76"/>
    <mergeCell ref="N75:N76"/>
    <mergeCell ref="O75:Q76"/>
    <mergeCell ref="C77:C78"/>
    <mergeCell ref="D77:D78"/>
    <mergeCell ref="E77:E78"/>
    <mergeCell ref="F77:F78"/>
    <mergeCell ref="G77:G78"/>
    <mergeCell ref="H77:H78"/>
    <mergeCell ref="M77:M78"/>
    <mergeCell ref="C75:C76"/>
    <mergeCell ref="D75:D76"/>
    <mergeCell ref="E75:E76"/>
    <mergeCell ref="F75:F76"/>
    <mergeCell ref="G75:G76"/>
    <mergeCell ref="H75:H76"/>
    <mergeCell ref="N77:N78"/>
    <mergeCell ref="O77:Q78"/>
    <mergeCell ref="C79:C80"/>
    <mergeCell ref="D79:D80"/>
    <mergeCell ref="E79:E80"/>
    <mergeCell ref="F79:F80"/>
    <mergeCell ref="G79:G80"/>
    <mergeCell ref="H79:H80"/>
    <mergeCell ref="M79:M80"/>
    <mergeCell ref="N79:N80"/>
    <mergeCell ref="O79:Q80"/>
    <mergeCell ref="C81:C82"/>
    <mergeCell ref="D81:D82"/>
    <mergeCell ref="E81:E82"/>
    <mergeCell ref="F81:F82"/>
    <mergeCell ref="G81:G82"/>
    <mergeCell ref="H81:H82"/>
    <mergeCell ref="M81:M82"/>
    <mergeCell ref="N81:N82"/>
    <mergeCell ref="O81:Q82"/>
    <mergeCell ref="M83:M84"/>
    <mergeCell ref="N83:N84"/>
    <mergeCell ref="O83:Q84"/>
    <mergeCell ref="C85:C86"/>
    <mergeCell ref="D85:D86"/>
    <mergeCell ref="E85:E86"/>
    <mergeCell ref="F85:F86"/>
    <mergeCell ref="G85:G86"/>
    <mergeCell ref="H85:H86"/>
    <mergeCell ref="M85:M86"/>
    <mergeCell ref="C83:C84"/>
    <mergeCell ref="D83:D84"/>
    <mergeCell ref="E83:E84"/>
    <mergeCell ref="F83:F84"/>
    <mergeCell ref="G83:G84"/>
    <mergeCell ref="H83:H84"/>
    <mergeCell ref="N85:N86"/>
    <mergeCell ref="O85:Q86"/>
    <mergeCell ref="C87:C88"/>
    <mergeCell ref="D87:D88"/>
    <mergeCell ref="E87:E88"/>
    <mergeCell ref="F87:F88"/>
    <mergeCell ref="G87:G88"/>
    <mergeCell ref="H87:H88"/>
    <mergeCell ref="M87:M88"/>
    <mergeCell ref="N87:N88"/>
    <mergeCell ref="O87:Q88"/>
    <mergeCell ref="C89:C90"/>
    <mergeCell ref="D89:D90"/>
    <mergeCell ref="E89:E90"/>
    <mergeCell ref="F89:F90"/>
    <mergeCell ref="G89:G90"/>
    <mergeCell ref="H89:H90"/>
    <mergeCell ref="M89:M90"/>
    <mergeCell ref="N89:N90"/>
    <mergeCell ref="O89:Q90"/>
    <mergeCell ref="M91:M92"/>
    <mergeCell ref="N91:N92"/>
    <mergeCell ref="O91:Q92"/>
    <mergeCell ref="C93:C94"/>
    <mergeCell ref="D93:D94"/>
    <mergeCell ref="E93:E94"/>
    <mergeCell ref="F93:F94"/>
    <mergeCell ref="G93:G94"/>
    <mergeCell ref="H93:H94"/>
    <mergeCell ref="M93:M94"/>
    <mergeCell ref="C91:C92"/>
    <mergeCell ref="D91:D92"/>
    <mergeCell ref="E91:E92"/>
    <mergeCell ref="F91:F92"/>
    <mergeCell ref="G91:G92"/>
    <mergeCell ref="H91:H92"/>
    <mergeCell ref="O95:Q96"/>
    <mergeCell ref="N93:N94"/>
    <mergeCell ref="O93:Q94"/>
    <mergeCell ref="C95:C96"/>
    <mergeCell ref="D95:D96"/>
    <mergeCell ref="E95:E96"/>
    <mergeCell ref="F95:F96"/>
    <mergeCell ref="G95:G96"/>
    <mergeCell ref="H95:H96"/>
    <mergeCell ref="M95:M96"/>
    <mergeCell ref="N95:N96"/>
  </mergeCells>
  <conditionalFormatting sqref="M13:N16">
    <cfRule type="cellIs" dxfId="42" priority="6" operator="between">
      <formula>0.7</formula>
      <formula>1.2</formula>
    </cfRule>
    <cfRule type="cellIs" dxfId="41" priority="7" operator="between">
      <formula>0.5</formula>
      <formula>0.7</formula>
    </cfRule>
    <cfRule type="cellIs" dxfId="40" priority="9" operator="greaterThan">
      <formula>1.2</formula>
    </cfRule>
  </conditionalFormatting>
  <conditionalFormatting sqref="M13:N96">
    <cfRule type="containsText" dxfId="39" priority="1" operator="containsText" text="ND">
      <formula>NOT(ISERROR(SEARCH("ND",M13)))</formula>
    </cfRule>
    <cfRule type="cellIs" dxfId="38" priority="4" operator="lessThan">
      <formula>0.5</formula>
    </cfRule>
  </conditionalFormatting>
  <conditionalFormatting sqref="M17:N96">
    <cfRule type="cellIs" dxfId="37" priority="2" operator="greaterThan">
      <formula>0.7</formula>
    </cfRule>
    <cfRule type="cellIs" dxfId="36" priority="3" operator="between">
      <formula>0.5</formula>
      <formula>0.7</formula>
    </cfRule>
  </conditionalFormatting>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S105"/>
  <sheetViews>
    <sheetView tabSelected="1" topLeftCell="A82" zoomScale="58" zoomScaleNormal="58" zoomScaleSheetLayoutView="40" workbookViewId="0">
      <selection activeCell="M87" sqref="M87:M88"/>
    </sheetView>
  </sheetViews>
  <sheetFormatPr baseColWidth="10" defaultColWidth="11" defaultRowHeight="15.6" x14ac:dyDescent="0.3"/>
  <cols>
    <col min="3" max="3" width="28" customWidth="1"/>
    <col min="4" max="4" width="34.5" customWidth="1"/>
    <col min="5" max="5" width="15.09765625" customWidth="1"/>
    <col min="6" max="6" width="18" customWidth="1"/>
    <col min="7" max="7" width="18.5" customWidth="1"/>
    <col min="8" max="8" width="15.59765625" customWidth="1"/>
    <col min="9" max="12" width="18.5" bestFit="1" customWidth="1"/>
    <col min="13" max="14" width="24" customWidth="1"/>
    <col min="15" max="16" width="25.19921875" customWidth="1"/>
    <col min="17" max="17" width="36.09765625" customWidth="1"/>
  </cols>
  <sheetData>
    <row r="3" spans="3:18" x14ac:dyDescent="0.3">
      <c r="C3" s="1"/>
      <c r="D3" s="2"/>
      <c r="E3" s="2"/>
      <c r="F3" s="2"/>
      <c r="G3" s="2"/>
      <c r="H3" s="2"/>
      <c r="I3" s="2"/>
      <c r="J3" s="2"/>
      <c r="K3" s="2"/>
      <c r="L3" s="2"/>
      <c r="M3" s="2"/>
      <c r="N3" s="2"/>
      <c r="O3" s="2"/>
      <c r="P3" s="2"/>
      <c r="Q3" s="3"/>
    </row>
    <row r="4" spans="3:18" ht="22.8" x14ac:dyDescent="0.4">
      <c r="C4" s="4"/>
      <c r="D4" s="127" t="s">
        <v>0</v>
      </c>
      <c r="E4" s="127"/>
      <c r="F4" s="127"/>
      <c r="G4" s="127"/>
      <c r="H4" s="127"/>
      <c r="I4" s="127"/>
      <c r="J4" s="127"/>
      <c r="K4" s="127"/>
      <c r="L4" s="127"/>
      <c r="M4" s="127"/>
      <c r="N4" s="127"/>
      <c r="O4" s="127"/>
      <c r="P4" s="127"/>
      <c r="Q4" s="128"/>
    </row>
    <row r="5" spans="3:18" ht="22.8" x14ac:dyDescent="0.4">
      <c r="C5" s="4"/>
      <c r="D5" s="127" t="s">
        <v>1</v>
      </c>
      <c r="E5" s="127"/>
      <c r="F5" s="127"/>
      <c r="G5" s="127"/>
      <c r="H5" s="127"/>
      <c r="I5" s="127"/>
      <c r="J5" s="127"/>
      <c r="K5" s="127"/>
      <c r="L5" s="127"/>
      <c r="M5" s="127"/>
      <c r="N5" s="127"/>
      <c r="O5" s="127"/>
      <c r="P5" s="127"/>
      <c r="Q5" s="128"/>
    </row>
    <row r="6" spans="3:18" ht="22.8" x14ac:dyDescent="0.3">
      <c r="C6" s="4"/>
      <c r="D6" s="129" t="s">
        <v>152</v>
      </c>
      <c r="E6" s="129"/>
      <c r="F6" s="129"/>
      <c r="G6" s="129"/>
      <c r="H6" s="129"/>
      <c r="I6" s="129"/>
      <c r="J6" s="129"/>
      <c r="K6" s="129"/>
      <c r="L6" s="129"/>
      <c r="M6" s="129"/>
      <c r="N6" s="129"/>
      <c r="O6" s="129"/>
      <c r="P6" s="129"/>
      <c r="Q6" s="130"/>
      <c r="R6" s="7"/>
    </row>
    <row r="7" spans="3:18" x14ac:dyDescent="0.3">
      <c r="C7" s="4"/>
      <c r="Q7" s="5"/>
    </row>
    <row r="8" spans="3:18" ht="16.2" thickBot="1" x14ac:dyDescent="0.35">
      <c r="C8" s="4"/>
      <c r="Q8" s="5"/>
    </row>
    <row r="9" spans="3:18" ht="39" customHeight="1" thickBot="1" x14ac:dyDescent="0.35">
      <c r="C9" s="109" t="s">
        <v>3</v>
      </c>
      <c r="D9" s="110"/>
      <c r="E9" s="111"/>
      <c r="F9" s="131" t="s">
        <v>4</v>
      </c>
      <c r="G9" s="132"/>
      <c r="H9" s="132"/>
      <c r="I9" s="132"/>
      <c r="J9" s="132"/>
      <c r="K9" s="132"/>
      <c r="L9" s="132"/>
      <c r="M9" s="132"/>
      <c r="N9" s="132"/>
      <c r="O9" s="132"/>
      <c r="P9" s="132"/>
      <c r="Q9" s="133"/>
      <c r="R9" s="9"/>
    </row>
    <row r="10" spans="3:18" ht="27.9" customHeight="1" x14ac:dyDescent="0.3">
      <c r="C10" s="115" t="s">
        <v>5</v>
      </c>
      <c r="D10" s="117" t="s">
        <v>6</v>
      </c>
      <c r="E10" s="117" t="s">
        <v>7</v>
      </c>
      <c r="F10" s="117" t="s">
        <v>8</v>
      </c>
      <c r="G10" s="119" t="s">
        <v>9</v>
      </c>
      <c r="H10" s="119"/>
      <c r="I10" s="119"/>
      <c r="J10" s="119"/>
      <c r="K10" s="119"/>
      <c r="L10" s="119"/>
      <c r="M10" s="119"/>
      <c r="N10" s="119"/>
      <c r="O10" s="119" t="s">
        <v>10</v>
      </c>
      <c r="P10" s="119"/>
      <c r="Q10" s="120"/>
    </row>
    <row r="11" spans="3:18" ht="32.1" customHeight="1" x14ac:dyDescent="0.3">
      <c r="C11" s="116"/>
      <c r="D11" s="118"/>
      <c r="E11" s="118"/>
      <c r="F11" s="118"/>
      <c r="G11" s="118" t="s">
        <v>11</v>
      </c>
      <c r="H11" s="118" t="s">
        <v>12</v>
      </c>
      <c r="I11" s="121" t="s">
        <v>13</v>
      </c>
      <c r="J11" s="121"/>
      <c r="K11" s="121"/>
      <c r="L11" s="121"/>
      <c r="M11" s="121" t="s">
        <v>14</v>
      </c>
      <c r="N11" s="121"/>
      <c r="O11" s="121"/>
      <c r="P11" s="121"/>
      <c r="Q11" s="122"/>
    </row>
    <row r="12" spans="3:18" ht="31.2" x14ac:dyDescent="0.3">
      <c r="C12" s="116"/>
      <c r="D12" s="118"/>
      <c r="E12" s="118"/>
      <c r="F12" s="118"/>
      <c r="G12" s="118"/>
      <c r="H12" s="118"/>
      <c r="I12" s="10" t="s">
        <v>15</v>
      </c>
      <c r="J12" s="10" t="s">
        <v>16</v>
      </c>
      <c r="K12" s="10" t="s">
        <v>17</v>
      </c>
      <c r="L12" s="10" t="s">
        <v>18</v>
      </c>
      <c r="M12" s="10" t="s">
        <v>19</v>
      </c>
      <c r="N12" s="10" t="s">
        <v>20</v>
      </c>
      <c r="O12" s="121"/>
      <c r="P12" s="121"/>
      <c r="Q12" s="122"/>
    </row>
    <row r="13" spans="3:18" ht="90.75" customHeight="1" x14ac:dyDescent="0.3">
      <c r="C13" s="134" t="s">
        <v>21</v>
      </c>
      <c r="D13" s="138" t="s">
        <v>22</v>
      </c>
      <c r="E13" s="93" t="s">
        <v>23</v>
      </c>
      <c r="F13" s="95" t="s">
        <v>24</v>
      </c>
      <c r="G13" s="97">
        <v>0.37009999999999998</v>
      </c>
      <c r="H13" s="123" t="s">
        <v>25</v>
      </c>
      <c r="I13" s="16">
        <v>0.34699999999999998</v>
      </c>
      <c r="J13" s="16">
        <v>0.34699999999999998</v>
      </c>
      <c r="K13" s="16" t="s">
        <v>26</v>
      </c>
      <c r="L13" s="16" t="s">
        <v>26</v>
      </c>
      <c r="M13" s="140">
        <f>IFERROR(J13/J14,"ND")</f>
        <v>0.93758443663874624</v>
      </c>
      <c r="N13" s="142">
        <f>((I13/I14)+(J13/J14))/2</f>
        <v>0.93758443663874624</v>
      </c>
      <c r="O13" s="100" t="s">
        <v>27</v>
      </c>
      <c r="P13" s="100"/>
      <c r="Q13" s="101"/>
    </row>
    <row r="14" spans="3:18" ht="90.75" customHeight="1" x14ac:dyDescent="0.3">
      <c r="C14" s="134"/>
      <c r="D14" s="139"/>
      <c r="E14" s="94"/>
      <c r="F14" s="96"/>
      <c r="G14" s="98"/>
      <c r="H14" s="124"/>
      <c r="I14" s="11">
        <v>0.37009999999999998</v>
      </c>
      <c r="J14" s="11">
        <v>0.37009999999999998</v>
      </c>
      <c r="K14" s="11">
        <v>0.37009999999999998</v>
      </c>
      <c r="L14" s="11">
        <v>0.37009999999999998</v>
      </c>
      <c r="M14" s="136"/>
      <c r="N14" s="137"/>
      <c r="O14" s="71"/>
      <c r="P14" s="71"/>
      <c r="Q14" s="72"/>
    </row>
    <row r="15" spans="3:18" ht="75" customHeight="1" x14ac:dyDescent="0.3">
      <c r="C15" s="134"/>
      <c r="D15" s="141" t="s">
        <v>28</v>
      </c>
      <c r="E15" s="94" t="s">
        <v>23</v>
      </c>
      <c r="F15" s="96" t="s">
        <v>24</v>
      </c>
      <c r="G15" s="103">
        <v>70.5</v>
      </c>
      <c r="H15" s="96" t="s">
        <v>25</v>
      </c>
      <c r="I15" s="12">
        <v>59</v>
      </c>
      <c r="J15" s="12">
        <v>59</v>
      </c>
      <c r="K15" s="12" t="s">
        <v>26</v>
      </c>
      <c r="L15" s="12" t="s">
        <v>26</v>
      </c>
      <c r="M15" s="136">
        <f t="shared" ref="M15" si="0">IFERROR(J15/J16,"ND")</f>
        <v>0.83687943262411346</v>
      </c>
      <c r="N15" s="137">
        <f t="shared" ref="N15" si="1">((I15/I16)+(J15/J16))/2</f>
        <v>0.83687943262411346</v>
      </c>
      <c r="O15" s="69" t="s">
        <v>29</v>
      </c>
      <c r="P15" s="69"/>
      <c r="Q15" s="70"/>
    </row>
    <row r="16" spans="3:18" ht="75" customHeight="1" x14ac:dyDescent="0.3">
      <c r="C16" s="134"/>
      <c r="D16" s="141"/>
      <c r="E16" s="94"/>
      <c r="F16" s="96"/>
      <c r="G16" s="103"/>
      <c r="H16" s="96"/>
      <c r="I16" s="12">
        <v>70.5</v>
      </c>
      <c r="J16" s="12">
        <v>70.5</v>
      </c>
      <c r="K16" s="12">
        <v>70.5</v>
      </c>
      <c r="L16" s="12">
        <v>70.5</v>
      </c>
      <c r="M16" s="136"/>
      <c r="N16" s="137"/>
      <c r="O16" s="71"/>
      <c r="P16" s="71"/>
      <c r="Q16" s="72"/>
    </row>
    <row r="17" spans="3:19" ht="90.75" customHeight="1" x14ac:dyDescent="0.3">
      <c r="C17" s="134"/>
      <c r="D17" s="141" t="s">
        <v>30</v>
      </c>
      <c r="E17" s="94" t="s">
        <v>23</v>
      </c>
      <c r="F17" s="96" t="s">
        <v>24</v>
      </c>
      <c r="G17" s="104">
        <v>5.8</v>
      </c>
      <c r="H17" s="96" t="s">
        <v>25</v>
      </c>
      <c r="I17" s="12">
        <v>5</v>
      </c>
      <c r="J17" s="12">
        <v>5</v>
      </c>
      <c r="K17" s="12" t="s">
        <v>26</v>
      </c>
      <c r="L17" s="12" t="s">
        <v>26</v>
      </c>
      <c r="M17" s="136">
        <f t="shared" ref="M17:M79" si="2">IFERROR(J17/J18,"ND")</f>
        <v>0.86206896551724144</v>
      </c>
      <c r="N17" s="137">
        <f t="shared" ref="N17" si="3">((I17/I18)+(J17/J18))/2</f>
        <v>0.86206896551724144</v>
      </c>
      <c r="O17" s="69" t="s">
        <v>31</v>
      </c>
      <c r="P17" s="69"/>
      <c r="Q17" s="70"/>
    </row>
    <row r="18" spans="3:19" ht="90.75" customHeight="1" x14ac:dyDescent="0.3">
      <c r="C18" s="135"/>
      <c r="D18" s="141"/>
      <c r="E18" s="94"/>
      <c r="F18" s="96"/>
      <c r="G18" s="104"/>
      <c r="H18" s="96"/>
      <c r="I18" s="12">
        <v>5.8</v>
      </c>
      <c r="J18" s="12">
        <v>5.8</v>
      </c>
      <c r="K18" s="12">
        <v>5.8</v>
      </c>
      <c r="L18" s="12">
        <v>5.8</v>
      </c>
      <c r="M18" s="136"/>
      <c r="N18" s="137"/>
      <c r="O18" s="71"/>
      <c r="P18" s="71"/>
      <c r="Q18" s="72"/>
      <c r="R18" s="6"/>
      <c r="S18" s="6"/>
    </row>
    <row r="19" spans="3:19" ht="68.25" customHeight="1" x14ac:dyDescent="0.3">
      <c r="C19" s="77" t="s">
        <v>32</v>
      </c>
      <c r="D19" s="79" t="s">
        <v>33</v>
      </c>
      <c r="E19" s="81" t="s">
        <v>23</v>
      </c>
      <c r="F19" s="83" t="s">
        <v>34</v>
      </c>
      <c r="G19" s="85">
        <f>L20</f>
        <v>5632016096</v>
      </c>
      <c r="H19" s="87" t="s">
        <v>25</v>
      </c>
      <c r="I19" s="13">
        <v>0</v>
      </c>
      <c r="J19" s="13">
        <v>0</v>
      </c>
      <c r="K19" s="13" t="s">
        <v>26</v>
      </c>
      <c r="L19" s="13" t="s">
        <v>26</v>
      </c>
      <c r="M19" s="136" t="str">
        <f t="shared" si="2"/>
        <v>ND</v>
      </c>
      <c r="N19" s="137">
        <f t="shared" ref="N19" si="4">IFERROR(((I19)/G19),"ND")</f>
        <v>0</v>
      </c>
      <c r="O19" s="73" t="s">
        <v>35</v>
      </c>
      <c r="P19" s="73"/>
      <c r="Q19" s="74"/>
    </row>
    <row r="20" spans="3:19" ht="78" customHeight="1" x14ac:dyDescent="0.3">
      <c r="C20" s="78"/>
      <c r="D20" s="80"/>
      <c r="E20" s="82"/>
      <c r="F20" s="84"/>
      <c r="G20" s="86"/>
      <c r="H20" s="88"/>
      <c r="I20" s="13">
        <v>0</v>
      </c>
      <c r="J20" s="13">
        <v>0</v>
      </c>
      <c r="K20" s="13">
        <v>0</v>
      </c>
      <c r="L20" s="23">
        <v>5632016096</v>
      </c>
      <c r="M20" s="136"/>
      <c r="N20" s="137"/>
      <c r="O20" s="73"/>
      <c r="P20" s="73"/>
      <c r="Q20" s="74"/>
    </row>
    <row r="21" spans="3:19" ht="57" customHeight="1" x14ac:dyDescent="0.3">
      <c r="C21" s="48" t="s">
        <v>36</v>
      </c>
      <c r="D21" s="51" t="s">
        <v>37</v>
      </c>
      <c r="E21" s="52" t="s">
        <v>23</v>
      </c>
      <c r="F21" s="52" t="s">
        <v>38</v>
      </c>
      <c r="G21" s="75">
        <f>L22</f>
        <v>0.05</v>
      </c>
      <c r="H21" s="55" t="s">
        <v>25</v>
      </c>
      <c r="I21" s="15">
        <v>0</v>
      </c>
      <c r="J21" s="15">
        <v>0</v>
      </c>
      <c r="K21" s="15" t="s">
        <v>26</v>
      </c>
      <c r="L21" s="15" t="s">
        <v>26</v>
      </c>
      <c r="M21" s="136" t="str">
        <f t="shared" si="2"/>
        <v>ND</v>
      </c>
      <c r="N21" s="137">
        <f t="shared" ref="N21" si="5">IFERROR(((I21)/G21),"ND")</f>
        <v>0</v>
      </c>
      <c r="O21" s="50" t="s">
        <v>39</v>
      </c>
      <c r="P21" s="50"/>
      <c r="Q21" s="57"/>
    </row>
    <row r="22" spans="3:19" ht="52.5" customHeight="1" x14ac:dyDescent="0.3">
      <c r="C22" s="49"/>
      <c r="D22" s="51"/>
      <c r="E22" s="52"/>
      <c r="F22" s="52"/>
      <c r="G22" s="76"/>
      <c r="H22" s="56"/>
      <c r="I22" s="15">
        <v>0</v>
      </c>
      <c r="J22" s="15">
        <v>0</v>
      </c>
      <c r="K22" s="15">
        <v>0</v>
      </c>
      <c r="L22" s="17">
        <v>0.05</v>
      </c>
      <c r="M22" s="136"/>
      <c r="N22" s="137"/>
      <c r="O22" s="50"/>
      <c r="P22" s="50"/>
      <c r="Q22" s="57"/>
    </row>
    <row r="23" spans="3:19" ht="65.25" customHeight="1" x14ac:dyDescent="0.3">
      <c r="C23" s="31" t="s">
        <v>40</v>
      </c>
      <c r="D23" s="66" t="s">
        <v>41</v>
      </c>
      <c r="E23" s="35" t="s">
        <v>23</v>
      </c>
      <c r="F23" s="35" t="s">
        <v>38</v>
      </c>
      <c r="G23" s="37">
        <f t="shared" ref="G23" si="6">I24+J24+K24+L24</f>
        <v>48</v>
      </c>
      <c r="H23" s="39" t="s">
        <v>42</v>
      </c>
      <c r="I23" s="18">
        <v>12</v>
      </c>
      <c r="J23" s="18">
        <v>12</v>
      </c>
      <c r="K23" s="14" t="s">
        <v>26</v>
      </c>
      <c r="L23" s="14" t="s">
        <v>26</v>
      </c>
      <c r="M23" s="136">
        <f t="shared" si="2"/>
        <v>1</v>
      </c>
      <c r="N23" s="137">
        <f>IFERROR(((I23+J23)/G23),"ND")</f>
        <v>0.5</v>
      </c>
      <c r="O23" s="67" t="s">
        <v>153</v>
      </c>
      <c r="P23" s="67"/>
      <c r="Q23" s="68"/>
    </row>
    <row r="24" spans="3:19" ht="49.5" customHeight="1" x14ac:dyDescent="0.3">
      <c r="C24" s="42"/>
      <c r="D24" s="43"/>
      <c r="E24" s="35"/>
      <c r="F24" s="35"/>
      <c r="G24" s="44"/>
      <c r="H24" s="45"/>
      <c r="I24" s="18">
        <v>12</v>
      </c>
      <c r="J24" s="18">
        <v>12</v>
      </c>
      <c r="K24" s="18">
        <v>12</v>
      </c>
      <c r="L24" s="18">
        <v>12</v>
      </c>
      <c r="M24" s="136"/>
      <c r="N24" s="137"/>
      <c r="O24" s="67"/>
      <c r="P24" s="67"/>
      <c r="Q24" s="68"/>
    </row>
    <row r="25" spans="3:19" ht="53.25" customHeight="1" x14ac:dyDescent="0.3">
      <c r="C25" s="31" t="s">
        <v>44</v>
      </c>
      <c r="D25" s="66" t="s">
        <v>45</v>
      </c>
      <c r="E25" s="35" t="s">
        <v>23</v>
      </c>
      <c r="F25" s="35" t="s">
        <v>38</v>
      </c>
      <c r="G25" s="37">
        <f t="shared" ref="G25" si="7">I26+J26+K26+L26</f>
        <v>48</v>
      </c>
      <c r="H25" s="39" t="s">
        <v>42</v>
      </c>
      <c r="I25" s="18">
        <v>12</v>
      </c>
      <c r="J25" s="18">
        <v>12</v>
      </c>
      <c r="K25" s="14" t="s">
        <v>26</v>
      </c>
      <c r="L25" s="14" t="s">
        <v>26</v>
      </c>
      <c r="M25" s="136">
        <f t="shared" si="2"/>
        <v>1</v>
      </c>
      <c r="N25" s="137">
        <f>IFERROR(((I25+J25)/G25),"ND")</f>
        <v>0.5</v>
      </c>
      <c r="O25" s="67" t="s">
        <v>154</v>
      </c>
      <c r="P25" s="67"/>
      <c r="Q25" s="68"/>
    </row>
    <row r="26" spans="3:19" ht="41.25" customHeight="1" x14ac:dyDescent="0.3">
      <c r="C26" s="42"/>
      <c r="D26" s="43"/>
      <c r="E26" s="35"/>
      <c r="F26" s="35"/>
      <c r="G26" s="44"/>
      <c r="H26" s="45"/>
      <c r="I26" s="18">
        <v>12</v>
      </c>
      <c r="J26" s="18">
        <v>12</v>
      </c>
      <c r="K26" s="18">
        <v>12</v>
      </c>
      <c r="L26" s="18">
        <v>12</v>
      </c>
      <c r="M26" s="136"/>
      <c r="N26" s="137"/>
      <c r="O26" s="67"/>
      <c r="P26" s="67"/>
      <c r="Q26" s="68"/>
    </row>
    <row r="27" spans="3:19" ht="41.25" customHeight="1" x14ac:dyDescent="0.3">
      <c r="C27" s="48" t="s">
        <v>47</v>
      </c>
      <c r="D27" s="51" t="s">
        <v>48</v>
      </c>
      <c r="E27" s="52" t="s">
        <v>23</v>
      </c>
      <c r="F27" s="52" t="s">
        <v>38</v>
      </c>
      <c r="G27" s="58">
        <f t="shared" ref="G27" si="8">I28+J28+K28+L28</f>
        <v>28000</v>
      </c>
      <c r="H27" s="55" t="s">
        <v>42</v>
      </c>
      <c r="I27" s="19">
        <v>6600</v>
      </c>
      <c r="J27" s="19">
        <v>6800</v>
      </c>
      <c r="K27" s="15" t="s">
        <v>26</v>
      </c>
      <c r="L27" s="15" t="s">
        <v>26</v>
      </c>
      <c r="M27" s="136">
        <f t="shared" si="2"/>
        <v>0.97142857142857142</v>
      </c>
      <c r="N27" s="137">
        <f>IFERROR(((I27+J27)/G27),"ND")</f>
        <v>0.47857142857142859</v>
      </c>
      <c r="O27" s="50" t="s">
        <v>155</v>
      </c>
      <c r="P27" s="50"/>
      <c r="Q27" s="57"/>
    </row>
    <row r="28" spans="3:19" ht="41.25" customHeight="1" x14ac:dyDescent="0.3">
      <c r="C28" s="49"/>
      <c r="D28" s="51"/>
      <c r="E28" s="52"/>
      <c r="F28" s="52"/>
      <c r="G28" s="59"/>
      <c r="H28" s="56"/>
      <c r="I28" s="19">
        <v>7000</v>
      </c>
      <c r="J28" s="19">
        <v>7000</v>
      </c>
      <c r="K28" s="19">
        <v>7000</v>
      </c>
      <c r="L28" s="19">
        <v>7000</v>
      </c>
      <c r="M28" s="136"/>
      <c r="N28" s="137"/>
      <c r="O28" s="50"/>
      <c r="P28" s="50"/>
      <c r="Q28" s="57"/>
    </row>
    <row r="29" spans="3:19" ht="55.5" customHeight="1" x14ac:dyDescent="0.3">
      <c r="C29" s="31" t="s">
        <v>50</v>
      </c>
      <c r="D29" s="66" t="s">
        <v>51</v>
      </c>
      <c r="E29" s="35" t="s">
        <v>23</v>
      </c>
      <c r="F29" s="35" t="s">
        <v>38</v>
      </c>
      <c r="G29" s="37">
        <f t="shared" ref="G29" si="9">I30+J30+K30+L30</f>
        <v>40000</v>
      </c>
      <c r="H29" s="39" t="s">
        <v>42</v>
      </c>
      <c r="I29" s="18">
        <v>8800</v>
      </c>
      <c r="J29" s="18">
        <v>9100</v>
      </c>
      <c r="K29" s="14" t="s">
        <v>26</v>
      </c>
      <c r="L29" s="14" t="s">
        <v>26</v>
      </c>
      <c r="M29" s="136">
        <f t="shared" si="2"/>
        <v>0.91</v>
      </c>
      <c r="N29" s="137">
        <f t="shared" ref="N29" si="10">IFERROR(((I29+J29)/G29),"ND")</f>
        <v>0.44750000000000001</v>
      </c>
      <c r="O29" s="26" t="s">
        <v>156</v>
      </c>
      <c r="P29" s="26"/>
      <c r="Q29" s="27"/>
    </row>
    <row r="30" spans="3:19" ht="48" customHeight="1" x14ac:dyDescent="0.3">
      <c r="C30" s="42"/>
      <c r="D30" s="43"/>
      <c r="E30" s="35"/>
      <c r="F30" s="35"/>
      <c r="G30" s="44"/>
      <c r="H30" s="45"/>
      <c r="I30" s="18">
        <v>10000</v>
      </c>
      <c r="J30" s="18">
        <v>10000</v>
      </c>
      <c r="K30" s="18">
        <v>10000</v>
      </c>
      <c r="L30" s="18">
        <v>10000</v>
      </c>
      <c r="M30" s="136"/>
      <c r="N30" s="137"/>
      <c r="O30" s="26"/>
      <c r="P30" s="26"/>
      <c r="Q30" s="27"/>
    </row>
    <row r="31" spans="3:19" ht="41.25" customHeight="1" x14ac:dyDescent="0.3">
      <c r="C31" s="31" t="s">
        <v>53</v>
      </c>
      <c r="D31" s="33" t="s">
        <v>54</v>
      </c>
      <c r="E31" s="35" t="s">
        <v>23</v>
      </c>
      <c r="F31" s="35" t="s">
        <v>38</v>
      </c>
      <c r="G31" s="37">
        <f t="shared" ref="G31" si="11">I32+J32+K32+L32</f>
        <v>24000</v>
      </c>
      <c r="H31" s="39" t="s">
        <v>42</v>
      </c>
      <c r="I31" s="18">
        <v>5300</v>
      </c>
      <c r="J31" s="18">
        <v>5800</v>
      </c>
      <c r="K31" s="14" t="s">
        <v>26</v>
      </c>
      <c r="L31" s="14" t="s">
        <v>26</v>
      </c>
      <c r="M31" s="136">
        <f t="shared" si="2"/>
        <v>0.96666666666666667</v>
      </c>
      <c r="N31" s="137">
        <f t="shared" ref="N31" si="12">IFERROR(((I31+J31)/G31),"ND")</f>
        <v>0.46250000000000002</v>
      </c>
      <c r="O31" s="26" t="s">
        <v>157</v>
      </c>
      <c r="P31" s="26"/>
      <c r="Q31" s="27"/>
    </row>
    <row r="32" spans="3:19" ht="41.25" customHeight="1" x14ac:dyDescent="0.3">
      <c r="C32" s="42"/>
      <c r="D32" s="43"/>
      <c r="E32" s="35"/>
      <c r="F32" s="35"/>
      <c r="G32" s="44"/>
      <c r="H32" s="45"/>
      <c r="I32" s="18">
        <v>6000</v>
      </c>
      <c r="J32" s="18">
        <v>6000</v>
      </c>
      <c r="K32" s="18">
        <v>6000</v>
      </c>
      <c r="L32" s="18">
        <v>6000</v>
      </c>
      <c r="M32" s="136"/>
      <c r="N32" s="137"/>
      <c r="O32" s="26"/>
      <c r="P32" s="26"/>
      <c r="Q32" s="27"/>
    </row>
    <row r="33" spans="3:17" ht="41.25" customHeight="1" x14ac:dyDescent="0.3">
      <c r="C33" s="48" t="s">
        <v>56</v>
      </c>
      <c r="D33" s="51" t="s">
        <v>57</v>
      </c>
      <c r="E33" s="52" t="s">
        <v>23</v>
      </c>
      <c r="F33" s="52" t="s">
        <v>38</v>
      </c>
      <c r="G33" s="58">
        <f t="shared" ref="G33" si="13">I34+J34+K34+L34</f>
        <v>185</v>
      </c>
      <c r="H33" s="55" t="s">
        <v>42</v>
      </c>
      <c r="I33" s="19">
        <v>40</v>
      </c>
      <c r="J33" s="19">
        <v>62</v>
      </c>
      <c r="K33" s="15" t="s">
        <v>26</v>
      </c>
      <c r="L33" s="15" t="s">
        <v>26</v>
      </c>
      <c r="M33" s="136">
        <f t="shared" si="2"/>
        <v>1.0333333333333334</v>
      </c>
      <c r="N33" s="137">
        <f>IFERROR(((I33+J33)/G33),"ND")</f>
        <v>0.55135135135135138</v>
      </c>
      <c r="O33" s="50" t="s">
        <v>158</v>
      </c>
      <c r="P33" s="50"/>
      <c r="Q33" s="57"/>
    </row>
    <row r="34" spans="3:17" ht="41.25" customHeight="1" x14ac:dyDescent="0.3">
      <c r="C34" s="49"/>
      <c r="D34" s="51"/>
      <c r="E34" s="52"/>
      <c r="F34" s="52"/>
      <c r="G34" s="59"/>
      <c r="H34" s="56"/>
      <c r="I34" s="19">
        <v>45</v>
      </c>
      <c r="J34" s="19">
        <v>60</v>
      </c>
      <c r="K34" s="19">
        <v>40</v>
      </c>
      <c r="L34" s="19">
        <v>40</v>
      </c>
      <c r="M34" s="136"/>
      <c r="N34" s="137"/>
      <c r="O34" s="50"/>
      <c r="P34" s="50"/>
      <c r="Q34" s="57"/>
    </row>
    <row r="35" spans="3:17" ht="41.25" customHeight="1" x14ac:dyDescent="0.3">
      <c r="C35" s="31" t="s">
        <v>59</v>
      </c>
      <c r="D35" s="66" t="s">
        <v>60</v>
      </c>
      <c r="E35" s="35" t="s">
        <v>23</v>
      </c>
      <c r="F35" s="35" t="s">
        <v>38</v>
      </c>
      <c r="G35" s="37">
        <f t="shared" ref="G35" si="14">I36+J36+K36+L36</f>
        <v>1500</v>
      </c>
      <c r="H35" s="39" t="s">
        <v>42</v>
      </c>
      <c r="I35" s="18">
        <v>441</v>
      </c>
      <c r="J35" s="18">
        <v>371</v>
      </c>
      <c r="K35" s="14" t="s">
        <v>26</v>
      </c>
      <c r="L35" s="14" t="s">
        <v>26</v>
      </c>
      <c r="M35" s="136">
        <f t="shared" si="2"/>
        <v>0.98933333333333329</v>
      </c>
      <c r="N35" s="137">
        <f t="shared" ref="N35" si="15">IFERROR(((I35+J35)/G35),"ND")</f>
        <v>0.54133333333333333</v>
      </c>
      <c r="O35" s="26" t="s">
        <v>159</v>
      </c>
      <c r="P35" s="26"/>
      <c r="Q35" s="27"/>
    </row>
    <row r="36" spans="3:17" ht="41.25" customHeight="1" x14ac:dyDescent="0.3">
      <c r="C36" s="42"/>
      <c r="D36" s="43"/>
      <c r="E36" s="35"/>
      <c r="F36" s="35"/>
      <c r="G36" s="44"/>
      <c r="H36" s="45"/>
      <c r="I36" s="18">
        <v>375</v>
      </c>
      <c r="J36" s="18">
        <v>375</v>
      </c>
      <c r="K36" s="18">
        <v>375</v>
      </c>
      <c r="L36" s="18">
        <v>375</v>
      </c>
      <c r="M36" s="136"/>
      <c r="N36" s="137"/>
      <c r="O36" s="26"/>
      <c r="P36" s="26"/>
      <c r="Q36" s="27"/>
    </row>
    <row r="37" spans="3:17" ht="54.75" customHeight="1" x14ac:dyDescent="0.3">
      <c r="C37" s="31" t="s">
        <v>62</v>
      </c>
      <c r="D37" s="33" t="s">
        <v>63</v>
      </c>
      <c r="E37" s="35" t="s">
        <v>23</v>
      </c>
      <c r="F37" s="35" t="s">
        <v>38</v>
      </c>
      <c r="G37" s="37">
        <f t="shared" ref="G37" si="16">I38+J38+K38+L38</f>
        <v>181</v>
      </c>
      <c r="H37" s="39" t="s">
        <v>42</v>
      </c>
      <c r="I37" s="18">
        <v>64</v>
      </c>
      <c r="J37" s="18">
        <v>49</v>
      </c>
      <c r="K37" s="14" t="s">
        <v>26</v>
      </c>
      <c r="L37" s="14" t="s">
        <v>26</v>
      </c>
      <c r="M37" s="136">
        <f t="shared" si="2"/>
        <v>0.98</v>
      </c>
      <c r="N37" s="137">
        <f t="shared" ref="N37" si="17">IFERROR(((I37+J37)/G37),"ND")</f>
        <v>0.62430939226519333</v>
      </c>
      <c r="O37" s="26" t="s">
        <v>160</v>
      </c>
      <c r="P37" s="26"/>
      <c r="Q37" s="27"/>
    </row>
    <row r="38" spans="3:17" ht="48.75" customHeight="1" x14ac:dyDescent="0.3">
      <c r="C38" s="42"/>
      <c r="D38" s="43"/>
      <c r="E38" s="35"/>
      <c r="F38" s="35"/>
      <c r="G38" s="44"/>
      <c r="H38" s="45"/>
      <c r="I38" s="18">
        <v>36</v>
      </c>
      <c r="J38" s="18">
        <v>50</v>
      </c>
      <c r="K38" s="18">
        <v>45</v>
      </c>
      <c r="L38" s="18">
        <v>50</v>
      </c>
      <c r="M38" s="136"/>
      <c r="N38" s="137"/>
      <c r="O38" s="26"/>
      <c r="P38" s="26"/>
      <c r="Q38" s="27"/>
    </row>
    <row r="39" spans="3:17" ht="72.75" customHeight="1" x14ac:dyDescent="0.3">
      <c r="C39" s="48" t="s">
        <v>65</v>
      </c>
      <c r="D39" s="50" t="s">
        <v>66</v>
      </c>
      <c r="E39" s="52" t="s">
        <v>23</v>
      </c>
      <c r="F39" s="52" t="s">
        <v>38</v>
      </c>
      <c r="G39" s="58">
        <f t="shared" ref="G39" si="18">I40+J40+K40+L40</f>
        <v>12</v>
      </c>
      <c r="H39" s="55" t="s">
        <v>42</v>
      </c>
      <c r="I39" s="19">
        <v>3</v>
      </c>
      <c r="J39" s="19">
        <v>3</v>
      </c>
      <c r="K39" s="15" t="s">
        <v>26</v>
      </c>
      <c r="L39" s="15" t="s">
        <v>26</v>
      </c>
      <c r="M39" s="136">
        <f t="shared" si="2"/>
        <v>1</v>
      </c>
      <c r="N39" s="137">
        <f>IFERROR(((I39+J39)/G39),"ND")</f>
        <v>0.5</v>
      </c>
      <c r="O39" s="50" t="s">
        <v>161</v>
      </c>
      <c r="P39" s="50"/>
      <c r="Q39" s="57"/>
    </row>
    <row r="40" spans="3:17" ht="84.75" customHeight="1" x14ac:dyDescent="0.3">
      <c r="C40" s="49"/>
      <c r="D40" s="51"/>
      <c r="E40" s="52"/>
      <c r="F40" s="52"/>
      <c r="G40" s="59"/>
      <c r="H40" s="56"/>
      <c r="I40" s="19">
        <v>3</v>
      </c>
      <c r="J40" s="19">
        <v>3</v>
      </c>
      <c r="K40" s="19">
        <v>3</v>
      </c>
      <c r="L40" s="19">
        <v>3</v>
      </c>
      <c r="M40" s="136"/>
      <c r="N40" s="137"/>
      <c r="O40" s="50"/>
      <c r="P40" s="50"/>
      <c r="Q40" s="57"/>
    </row>
    <row r="41" spans="3:17" ht="63.75" customHeight="1" x14ac:dyDescent="0.3">
      <c r="C41" s="31" t="s">
        <v>68</v>
      </c>
      <c r="D41" s="66" t="s">
        <v>69</v>
      </c>
      <c r="E41" s="35" t="s">
        <v>23</v>
      </c>
      <c r="F41" s="35" t="s">
        <v>38</v>
      </c>
      <c r="G41" s="37">
        <f t="shared" ref="G41" si="19">I42+J42+K42+L42</f>
        <v>108</v>
      </c>
      <c r="H41" s="39" t="s">
        <v>42</v>
      </c>
      <c r="I41" s="18">
        <v>27</v>
      </c>
      <c r="J41" s="18">
        <v>27</v>
      </c>
      <c r="K41" s="14" t="s">
        <v>26</v>
      </c>
      <c r="L41" s="14" t="s">
        <v>26</v>
      </c>
      <c r="M41" s="136">
        <f t="shared" si="2"/>
        <v>1</v>
      </c>
      <c r="N41" s="137">
        <f t="shared" ref="N41" si="20">IFERROR(((I41+J41)/G41),"ND")</f>
        <v>0.5</v>
      </c>
      <c r="O41" s="26" t="s">
        <v>162</v>
      </c>
      <c r="P41" s="26"/>
      <c r="Q41" s="27"/>
    </row>
    <row r="42" spans="3:17" ht="57" customHeight="1" x14ac:dyDescent="0.3">
      <c r="C42" s="42"/>
      <c r="D42" s="43"/>
      <c r="E42" s="35"/>
      <c r="F42" s="35"/>
      <c r="G42" s="44"/>
      <c r="H42" s="45"/>
      <c r="I42" s="18">
        <v>27</v>
      </c>
      <c r="J42" s="18">
        <v>27</v>
      </c>
      <c r="K42" s="18">
        <v>27</v>
      </c>
      <c r="L42" s="18">
        <v>27</v>
      </c>
      <c r="M42" s="136"/>
      <c r="N42" s="137"/>
      <c r="O42" s="26"/>
      <c r="P42" s="26"/>
      <c r="Q42" s="27"/>
    </row>
    <row r="43" spans="3:17" ht="75.75" customHeight="1" x14ac:dyDescent="0.3">
      <c r="C43" s="31" t="s">
        <v>71</v>
      </c>
      <c r="D43" s="33" t="s">
        <v>72</v>
      </c>
      <c r="E43" s="35" t="s">
        <v>23</v>
      </c>
      <c r="F43" s="35" t="s">
        <v>38</v>
      </c>
      <c r="G43" s="37">
        <f t="shared" ref="G43" si="21">I44+J44+K44+L44</f>
        <v>4</v>
      </c>
      <c r="H43" s="39" t="s">
        <v>42</v>
      </c>
      <c r="I43" s="18">
        <v>1</v>
      </c>
      <c r="J43" s="18">
        <v>1</v>
      </c>
      <c r="K43" s="14" t="s">
        <v>26</v>
      </c>
      <c r="L43" s="14" t="s">
        <v>26</v>
      </c>
      <c r="M43" s="136">
        <f t="shared" si="2"/>
        <v>1</v>
      </c>
      <c r="N43" s="137">
        <f t="shared" ref="N43" si="22">IFERROR(((I43+J43)/G43),"ND")</f>
        <v>0.5</v>
      </c>
      <c r="O43" s="26" t="s">
        <v>163</v>
      </c>
      <c r="P43" s="26"/>
      <c r="Q43" s="27"/>
    </row>
    <row r="44" spans="3:17" ht="78" customHeight="1" x14ac:dyDescent="0.3">
      <c r="C44" s="42"/>
      <c r="D44" s="43"/>
      <c r="E44" s="35"/>
      <c r="F44" s="35"/>
      <c r="G44" s="44"/>
      <c r="H44" s="45"/>
      <c r="I44" s="18">
        <v>1</v>
      </c>
      <c r="J44" s="18">
        <v>1</v>
      </c>
      <c r="K44" s="18">
        <v>1</v>
      </c>
      <c r="L44" s="18">
        <v>1</v>
      </c>
      <c r="M44" s="136"/>
      <c r="N44" s="137"/>
      <c r="O44" s="26"/>
      <c r="P44" s="26"/>
      <c r="Q44" s="27"/>
    </row>
    <row r="45" spans="3:17" ht="91.5" customHeight="1" x14ac:dyDescent="0.3">
      <c r="C45" s="31" t="s">
        <v>74</v>
      </c>
      <c r="D45" s="33" t="s">
        <v>75</v>
      </c>
      <c r="E45" s="35" t="s">
        <v>23</v>
      </c>
      <c r="F45" s="35" t="s">
        <v>38</v>
      </c>
      <c r="G45" s="37">
        <f t="shared" ref="G45" si="23">I46+J46+K46+L46</f>
        <v>12</v>
      </c>
      <c r="H45" s="39" t="s">
        <v>42</v>
      </c>
      <c r="I45" s="18">
        <v>3</v>
      </c>
      <c r="J45" s="18">
        <v>3</v>
      </c>
      <c r="K45" s="14" t="s">
        <v>26</v>
      </c>
      <c r="L45" s="14" t="s">
        <v>26</v>
      </c>
      <c r="M45" s="136">
        <f t="shared" si="2"/>
        <v>1</v>
      </c>
      <c r="N45" s="137">
        <f t="shared" ref="N45" si="24">IFERROR(((I45+J45)/G45),"ND")</f>
        <v>0.5</v>
      </c>
      <c r="O45" s="26" t="s">
        <v>164</v>
      </c>
      <c r="P45" s="26"/>
      <c r="Q45" s="27"/>
    </row>
    <row r="46" spans="3:17" ht="78" customHeight="1" x14ac:dyDescent="0.3">
      <c r="C46" s="42"/>
      <c r="D46" s="43"/>
      <c r="E46" s="35"/>
      <c r="F46" s="35"/>
      <c r="G46" s="44"/>
      <c r="H46" s="45"/>
      <c r="I46" s="18">
        <v>3</v>
      </c>
      <c r="J46" s="18">
        <v>3</v>
      </c>
      <c r="K46" s="18">
        <v>3</v>
      </c>
      <c r="L46" s="18">
        <v>3</v>
      </c>
      <c r="M46" s="136"/>
      <c r="N46" s="137"/>
      <c r="O46" s="26"/>
      <c r="P46" s="26"/>
      <c r="Q46" s="27"/>
    </row>
    <row r="47" spans="3:17" ht="41.25" customHeight="1" x14ac:dyDescent="0.3">
      <c r="C47" s="48" t="s">
        <v>77</v>
      </c>
      <c r="D47" s="50" t="s">
        <v>78</v>
      </c>
      <c r="E47" s="52" t="s">
        <v>23</v>
      </c>
      <c r="F47" s="52" t="s">
        <v>38</v>
      </c>
      <c r="G47" s="53">
        <f t="shared" ref="G47" si="25">I48+J48+K48+L48</f>
        <v>5632016096</v>
      </c>
      <c r="H47" s="55" t="s">
        <v>42</v>
      </c>
      <c r="I47" s="22">
        <v>1177962101</v>
      </c>
      <c r="J47" s="15">
        <v>0</v>
      </c>
      <c r="K47" s="15" t="s">
        <v>26</v>
      </c>
      <c r="L47" s="15" t="s">
        <v>26</v>
      </c>
      <c r="M47" s="136">
        <f t="shared" si="2"/>
        <v>0</v>
      </c>
      <c r="N47" s="137">
        <f>IFERROR(((I47+J47)/G47),"ND")</f>
        <v>0.20915460483797593</v>
      </c>
      <c r="O47" s="64" t="s">
        <v>165</v>
      </c>
      <c r="P47" s="64"/>
      <c r="Q47" s="65"/>
    </row>
    <row r="48" spans="3:17" ht="62.25" customHeight="1" x14ac:dyDescent="0.3">
      <c r="C48" s="49"/>
      <c r="D48" s="51"/>
      <c r="E48" s="52"/>
      <c r="F48" s="52"/>
      <c r="G48" s="54"/>
      <c r="H48" s="56"/>
      <c r="I48" s="22">
        <v>1349653214</v>
      </c>
      <c r="J48" s="22">
        <v>1474692680</v>
      </c>
      <c r="K48" s="22">
        <v>1390900181</v>
      </c>
      <c r="L48" s="22">
        <v>1416770021</v>
      </c>
      <c r="M48" s="136"/>
      <c r="N48" s="137"/>
      <c r="O48" s="64"/>
      <c r="P48" s="64"/>
      <c r="Q48" s="65"/>
    </row>
    <row r="49" spans="3:17" ht="41.25" customHeight="1" x14ac:dyDescent="0.3">
      <c r="C49" s="31" t="s">
        <v>80</v>
      </c>
      <c r="D49" s="33" t="s">
        <v>81</v>
      </c>
      <c r="E49" s="35" t="s">
        <v>23</v>
      </c>
      <c r="F49" s="35" t="s">
        <v>38</v>
      </c>
      <c r="G49" s="37">
        <v>2</v>
      </c>
      <c r="H49" s="39" t="s">
        <v>42</v>
      </c>
      <c r="I49" s="14">
        <v>0</v>
      </c>
      <c r="J49" s="18">
        <v>1</v>
      </c>
      <c r="K49" s="14" t="s">
        <v>26</v>
      </c>
      <c r="L49" s="14" t="s">
        <v>26</v>
      </c>
      <c r="M49" s="136">
        <f t="shared" si="2"/>
        <v>1</v>
      </c>
      <c r="N49" s="137">
        <f>IFERROR(((J49)/G49),"ND")</f>
        <v>0.5</v>
      </c>
      <c r="O49" s="26" t="s">
        <v>166</v>
      </c>
      <c r="P49" s="26"/>
      <c r="Q49" s="27"/>
    </row>
    <row r="50" spans="3:17" ht="41.25" customHeight="1" x14ac:dyDescent="0.3">
      <c r="C50" s="42"/>
      <c r="D50" s="43"/>
      <c r="E50" s="35"/>
      <c r="F50" s="35"/>
      <c r="G50" s="44"/>
      <c r="H50" s="45"/>
      <c r="I50" s="14">
        <v>0</v>
      </c>
      <c r="J50" s="18">
        <v>1</v>
      </c>
      <c r="K50" s="18">
        <v>1</v>
      </c>
      <c r="L50" s="14">
        <v>0</v>
      </c>
      <c r="M50" s="136"/>
      <c r="N50" s="137"/>
      <c r="O50" s="26"/>
      <c r="P50" s="26"/>
      <c r="Q50" s="27"/>
    </row>
    <row r="51" spans="3:17" ht="41.25" customHeight="1" x14ac:dyDescent="0.3">
      <c r="C51" s="31" t="s">
        <v>83</v>
      </c>
      <c r="D51" s="33" t="s">
        <v>84</v>
      </c>
      <c r="E51" s="35" t="s">
        <v>23</v>
      </c>
      <c r="F51" s="35" t="s">
        <v>38</v>
      </c>
      <c r="G51" s="37">
        <v>22</v>
      </c>
      <c r="H51" s="39" t="s">
        <v>42</v>
      </c>
      <c r="I51" s="14">
        <v>0</v>
      </c>
      <c r="J51" s="14">
        <v>0</v>
      </c>
      <c r="K51" s="14" t="s">
        <v>26</v>
      </c>
      <c r="L51" s="14" t="s">
        <v>26</v>
      </c>
      <c r="M51" s="136" t="str">
        <f t="shared" si="2"/>
        <v>ND</v>
      </c>
      <c r="N51" s="137">
        <f t="shared" ref="N51" si="26">IFERROR(((I51)/G51),"ND")</f>
        <v>0</v>
      </c>
      <c r="O51" s="26" t="s">
        <v>167</v>
      </c>
      <c r="P51" s="26"/>
      <c r="Q51" s="27"/>
    </row>
    <row r="52" spans="3:17" ht="41.25" customHeight="1" x14ac:dyDescent="0.3">
      <c r="C52" s="42"/>
      <c r="D52" s="43"/>
      <c r="E52" s="35"/>
      <c r="F52" s="35"/>
      <c r="G52" s="44"/>
      <c r="H52" s="45"/>
      <c r="I52" s="14">
        <v>0</v>
      </c>
      <c r="J52" s="14">
        <v>0</v>
      </c>
      <c r="K52" s="14">
        <v>0</v>
      </c>
      <c r="L52" s="18">
        <v>22</v>
      </c>
      <c r="M52" s="136"/>
      <c r="N52" s="137"/>
      <c r="O52" s="26"/>
      <c r="P52" s="26"/>
      <c r="Q52" s="27"/>
    </row>
    <row r="53" spans="3:17" ht="55.5" customHeight="1" x14ac:dyDescent="0.3">
      <c r="C53" s="31" t="s">
        <v>87</v>
      </c>
      <c r="D53" s="33" t="s">
        <v>88</v>
      </c>
      <c r="E53" s="35" t="s">
        <v>23</v>
      </c>
      <c r="F53" s="35" t="s">
        <v>38</v>
      </c>
      <c r="G53" s="62">
        <f t="shared" ref="G53" si="27">I54+J54+K54+L54</f>
        <v>24</v>
      </c>
      <c r="H53" s="39" t="s">
        <v>42</v>
      </c>
      <c r="I53" s="18">
        <v>6</v>
      </c>
      <c r="J53" s="18">
        <v>6</v>
      </c>
      <c r="K53" s="14" t="s">
        <v>26</v>
      </c>
      <c r="L53" s="14" t="s">
        <v>26</v>
      </c>
      <c r="M53" s="136">
        <f t="shared" si="2"/>
        <v>1</v>
      </c>
      <c r="N53" s="137">
        <f>IFERROR(((I53+J53)/G53),"ND")</f>
        <v>0.5</v>
      </c>
      <c r="O53" s="26" t="s">
        <v>168</v>
      </c>
      <c r="P53" s="26"/>
      <c r="Q53" s="27"/>
    </row>
    <row r="54" spans="3:17" ht="55.5" customHeight="1" x14ac:dyDescent="0.3">
      <c r="C54" s="42"/>
      <c r="D54" s="43"/>
      <c r="E54" s="35"/>
      <c r="F54" s="35"/>
      <c r="G54" s="63"/>
      <c r="H54" s="45"/>
      <c r="I54" s="18">
        <v>6</v>
      </c>
      <c r="J54" s="18">
        <v>6</v>
      </c>
      <c r="K54" s="18">
        <v>6</v>
      </c>
      <c r="L54" s="18">
        <v>6</v>
      </c>
      <c r="M54" s="136"/>
      <c r="N54" s="137"/>
      <c r="O54" s="26"/>
      <c r="P54" s="26"/>
      <c r="Q54" s="27"/>
    </row>
    <row r="55" spans="3:17" ht="63.75" customHeight="1" x14ac:dyDescent="0.3">
      <c r="C55" s="48" t="s">
        <v>90</v>
      </c>
      <c r="D55" s="50" t="s">
        <v>91</v>
      </c>
      <c r="E55" s="52" t="s">
        <v>23</v>
      </c>
      <c r="F55" s="52" t="s">
        <v>38</v>
      </c>
      <c r="G55" s="53">
        <f t="shared" ref="G55" si="28">I56+J56+K56+L56</f>
        <v>167092908.77000001</v>
      </c>
      <c r="H55" s="55" t="s">
        <v>42</v>
      </c>
      <c r="I55" s="22">
        <v>97134752</v>
      </c>
      <c r="J55" s="22">
        <v>27963041</v>
      </c>
      <c r="K55" s="22" t="s">
        <v>26</v>
      </c>
      <c r="L55" s="22" t="s">
        <v>26</v>
      </c>
      <c r="M55" s="136">
        <f t="shared" si="2"/>
        <v>1.0226120569521473</v>
      </c>
      <c r="N55" s="137">
        <f>IFERROR(((I55+J55)/G55),"ND")</f>
        <v>0.74867206466669733</v>
      </c>
      <c r="O55" s="50" t="s">
        <v>169</v>
      </c>
      <c r="P55" s="50"/>
      <c r="Q55" s="57"/>
    </row>
    <row r="56" spans="3:17" ht="71.25" customHeight="1" x14ac:dyDescent="0.3">
      <c r="C56" s="49"/>
      <c r="D56" s="51"/>
      <c r="E56" s="52"/>
      <c r="F56" s="52"/>
      <c r="G56" s="54"/>
      <c r="H56" s="56"/>
      <c r="I56" s="22">
        <v>75171662.280000001</v>
      </c>
      <c r="J56" s="22">
        <v>27344720.620000001</v>
      </c>
      <c r="K56" s="22">
        <v>37703485.82</v>
      </c>
      <c r="L56" s="22">
        <v>26873040.050000001</v>
      </c>
      <c r="M56" s="136"/>
      <c r="N56" s="137"/>
      <c r="O56" s="50"/>
      <c r="P56" s="50"/>
      <c r="Q56" s="57"/>
    </row>
    <row r="57" spans="3:17" ht="54" customHeight="1" x14ac:dyDescent="0.3">
      <c r="C57" s="31" t="s">
        <v>93</v>
      </c>
      <c r="D57" s="33" t="s">
        <v>94</v>
      </c>
      <c r="E57" s="35" t="s">
        <v>23</v>
      </c>
      <c r="F57" s="35" t="s">
        <v>38</v>
      </c>
      <c r="G57" s="46">
        <f t="shared" ref="G57" si="29">I58+J58+K58+L58</f>
        <v>185085880</v>
      </c>
      <c r="H57" s="39" t="s">
        <v>42</v>
      </c>
      <c r="I57" s="24">
        <v>33075193.190000001</v>
      </c>
      <c r="J57" s="24">
        <v>37728918.030000001</v>
      </c>
      <c r="K57" s="24" t="s">
        <v>26</v>
      </c>
      <c r="L57" s="24" t="s">
        <v>26</v>
      </c>
      <c r="M57" s="136">
        <f t="shared" si="2"/>
        <v>1.4682893537640909</v>
      </c>
      <c r="N57" s="137">
        <f>IFERROR(((I57+J57)/G57),"ND")</f>
        <v>0.38254734083442776</v>
      </c>
      <c r="O57" s="26" t="s">
        <v>170</v>
      </c>
      <c r="P57" s="26"/>
      <c r="Q57" s="27"/>
    </row>
    <row r="58" spans="3:17" ht="38.25" customHeight="1" x14ac:dyDescent="0.3">
      <c r="C58" s="42"/>
      <c r="D58" s="43"/>
      <c r="E58" s="35"/>
      <c r="F58" s="35"/>
      <c r="G58" s="47"/>
      <c r="H58" s="45"/>
      <c r="I58" s="24">
        <v>104736028</v>
      </c>
      <c r="J58" s="24">
        <v>25695833</v>
      </c>
      <c r="K58" s="24">
        <v>26839996</v>
      </c>
      <c r="L58" s="24">
        <v>27814023</v>
      </c>
      <c r="M58" s="136"/>
      <c r="N58" s="137"/>
      <c r="O58" s="26"/>
      <c r="P58" s="26"/>
      <c r="Q58" s="27"/>
    </row>
    <row r="59" spans="3:17" ht="41.25" customHeight="1" x14ac:dyDescent="0.3">
      <c r="C59" s="31" t="s">
        <v>96</v>
      </c>
      <c r="D59" s="33" t="s">
        <v>97</v>
      </c>
      <c r="E59" s="35" t="s">
        <v>23</v>
      </c>
      <c r="F59" s="35" t="s">
        <v>38</v>
      </c>
      <c r="G59" s="37">
        <v>7</v>
      </c>
      <c r="H59" s="39" t="s">
        <v>25</v>
      </c>
      <c r="I59" s="18">
        <v>7</v>
      </c>
      <c r="J59" s="18">
        <v>7</v>
      </c>
      <c r="K59" s="14" t="s">
        <v>26</v>
      </c>
      <c r="L59" s="14" t="s">
        <v>26</v>
      </c>
      <c r="M59" s="136">
        <f t="shared" si="2"/>
        <v>1</v>
      </c>
      <c r="N59" s="137">
        <v>0.5</v>
      </c>
      <c r="O59" s="26" t="s">
        <v>171</v>
      </c>
      <c r="P59" s="26"/>
      <c r="Q59" s="27"/>
    </row>
    <row r="60" spans="3:17" ht="41.25" customHeight="1" x14ac:dyDescent="0.3">
      <c r="C60" s="42"/>
      <c r="D60" s="43"/>
      <c r="E60" s="35"/>
      <c r="F60" s="35"/>
      <c r="G60" s="44"/>
      <c r="H60" s="45"/>
      <c r="I60" s="18">
        <v>7</v>
      </c>
      <c r="J60" s="18">
        <v>7</v>
      </c>
      <c r="K60" s="18">
        <v>7</v>
      </c>
      <c r="L60" s="18">
        <v>7</v>
      </c>
      <c r="M60" s="136"/>
      <c r="N60" s="137"/>
      <c r="O60" s="26"/>
      <c r="P60" s="26"/>
      <c r="Q60" s="27"/>
    </row>
    <row r="61" spans="3:17" ht="41.25" customHeight="1" x14ac:dyDescent="0.3">
      <c r="C61" s="31" t="s">
        <v>99</v>
      </c>
      <c r="D61" s="33" t="s">
        <v>100</v>
      </c>
      <c r="E61" s="35" t="s">
        <v>23</v>
      </c>
      <c r="F61" s="35" t="s">
        <v>38</v>
      </c>
      <c r="G61" s="37">
        <f t="shared" ref="G61:G63" si="30">I62+J62+K62+L62</f>
        <v>12232</v>
      </c>
      <c r="H61" s="39" t="s">
        <v>42</v>
      </c>
      <c r="I61" s="18">
        <v>1601</v>
      </c>
      <c r="J61" s="18">
        <v>1552.95</v>
      </c>
      <c r="K61" s="14" t="s">
        <v>26</v>
      </c>
      <c r="L61" s="14" t="s">
        <v>26</v>
      </c>
      <c r="M61" s="136">
        <f t="shared" si="2"/>
        <v>0.36275402943237561</v>
      </c>
      <c r="N61" s="137">
        <f>IFERROR(((I61+J61)/G61),"ND")</f>
        <v>0.25784417920209285</v>
      </c>
      <c r="O61" s="26" t="s">
        <v>172</v>
      </c>
      <c r="P61" s="26"/>
      <c r="Q61" s="27"/>
    </row>
    <row r="62" spans="3:17" ht="41.25" customHeight="1" x14ac:dyDescent="0.3">
      <c r="C62" s="42"/>
      <c r="D62" s="43"/>
      <c r="E62" s="35"/>
      <c r="F62" s="35"/>
      <c r="G62" s="44"/>
      <c r="H62" s="45"/>
      <c r="I62" s="18">
        <v>1835</v>
      </c>
      <c r="J62" s="18">
        <v>4281</v>
      </c>
      <c r="K62" s="18">
        <v>4281</v>
      </c>
      <c r="L62" s="18">
        <v>1835</v>
      </c>
      <c r="M62" s="136"/>
      <c r="N62" s="137"/>
      <c r="O62" s="26"/>
      <c r="P62" s="26"/>
      <c r="Q62" s="27"/>
    </row>
    <row r="63" spans="3:17" ht="41.25" customHeight="1" x14ac:dyDescent="0.3">
      <c r="C63" s="31" t="s">
        <v>102</v>
      </c>
      <c r="D63" s="33" t="s">
        <v>103</v>
      </c>
      <c r="E63" s="35" t="s">
        <v>23</v>
      </c>
      <c r="F63" s="35" t="s">
        <v>38</v>
      </c>
      <c r="G63" s="37">
        <f t="shared" si="30"/>
        <v>12232</v>
      </c>
      <c r="H63" s="39" t="s">
        <v>42</v>
      </c>
      <c r="I63" s="18">
        <v>1601</v>
      </c>
      <c r="J63" s="18">
        <v>1552.95</v>
      </c>
      <c r="K63" s="14" t="s">
        <v>26</v>
      </c>
      <c r="L63" s="14" t="s">
        <v>26</v>
      </c>
      <c r="M63" s="136">
        <f t="shared" si="2"/>
        <v>0.36275402943237561</v>
      </c>
      <c r="N63" s="137">
        <f>IFERROR(((I63+J63)/G63),"ND")</f>
        <v>0.25784417920209285</v>
      </c>
      <c r="O63" s="26" t="s">
        <v>172</v>
      </c>
      <c r="P63" s="26"/>
      <c r="Q63" s="27"/>
    </row>
    <row r="64" spans="3:17" ht="41.25" customHeight="1" x14ac:dyDescent="0.3">
      <c r="C64" s="42"/>
      <c r="D64" s="43"/>
      <c r="E64" s="35"/>
      <c r="F64" s="35"/>
      <c r="G64" s="44"/>
      <c r="H64" s="45"/>
      <c r="I64" s="18">
        <v>1835</v>
      </c>
      <c r="J64" s="18">
        <v>4281</v>
      </c>
      <c r="K64" s="18">
        <v>4281</v>
      </c>
      <c r="L64" s="18">
        <v>1835</v>
      </c>
      <c r="M64" s="136"/>
      <c r="N64" s="137"/>
      <c r="O64" s="26"/>
      <c r="P64" s="26"/>
      <c r="Q64" s="27"/>
    </row>
    <row r="65" spans="3:17" ht="41.25" customHeight="1" x14ac:dyDescent="0.3">
      <c r="C65" s="31" t="s">
        <v>104</v>
      </c>
      <c r="D65" s="33" t="s">
        <v>105</v>
      </c>
      <c r="E65" s="35" t="s">
        <v>23</v>
      </c>
      <c r="F65" s="35" t="s">
        <v>38</v>
      </c>
      <c r="G65" s="37">
        <f t="shared" ref="G65" si="31">I66+J66+K66+L66</f>
        <v>2870689.87</v>
      </c>
      <c r="H65" s="39" t="s">
        <v>42</v>
      </c>
      <c r="I65" s="18">
        <v>41003</v>
      </c>
      <c r="J65" s="18">
        <v>286510.48</v>
      </c>
      <c r="K65" s="14" t="s">
        <v>26</v>
      </c>
      <c r="L65" s="14" t="s">
        <v>26</v>
      </c>
      <c r="M65" s="136">
        <f t="shared" si="2"/>
        <v>0.3553527650729858</v>
      </c>
      <c r="N65" s="137">
        <f>IFERROR(((I65+J65)/G65),"ND")</f>
        <v>0.11408877128200545</v>
      </c>
      <c r="O65" s="26" t="s">
        <v>173</v>
      </c>
      <c r="P65" s="26"/>
      <c r="Q65" s="27"/>
    </row>
    <row r="66" spans="3:17" ht="41.25" customHeight="1" x14ac:dyDescent="0.3">
      <c r="C66" s="42"/>
      <c r="D66" s="43"/>
      <c r="E66" s="35"/>
      <c r="F66" s="35"/>
      <c r="G66" s="44"/>
      <c r="H66" s="45"/>
      <c r="I66" s="18">
        <v>557742</v>
      </c>
      <c r="J66" s="18">
        <v>806270.58</v>
      </c>
      <c r="K66" s="18">
        <v>466045.14</v>
      </c>
      <c r="L66" s="18">
        <v>1040632.15</v>
      </c>
      <c r="M66" s="136"/>
      <c r="N66" s="137"/>
      <c r="O66" s="26"/>
      <c r="P66" s="26"/>
      <c r="Q66" s="27"/>
    </row>
    <row r="67" spans="3:17" ht="41.25" customHeight="1" x14ac:dyDescent="0.3">
      <c r="C67" s="31" t="s">
        <v>107</v>
      </c>
      <c r="D67" s="33" t="s">
        <v>108</v>
      </c>
      <c r="E67" s="35" t="s">
        <v>23</v>
      </c>
      <c r="F67" s="35" t="s">
        <v>38</v>
      </c>
      <c r="G67" s="37">
        <f t="shared" ref="G67" si="32">I68+J68+K68+L68</f>
        <v>9203.9599999999991</v>
      </c>
      <c r="H67" s="39" t="s">
        <v>42</v>
      </c>
      <c r="I67" s="18">
        <v>1227</v>
      </c>
      <c r="J67" s="18">
        <v>1217.92</v>
      </c>
      <c r="K67" s="14" t="s">
        <v>26</v>
      </c>
      <c r="L67" s="14" t="s">
        <v>26</v>
      </c>
      <c r="M67" s="136">
        <f t="shared" si="2"/>
        <v>0.38973315285391086</v>
      </c>
      <c r="N67" s="137">
        <f>IFERROR(((I67+J67)/G67),"ND")</f>
        <v>0.26563783414964864</v>
      </c>
      <c r="O67" s="26" t="s">
        <v>109</v>
      </c>
      <c r="P67" s="26"/>
      <c r="Q67" s="27"/>
    </row>
    <row r="68" spans="3:17" ht="41.25" customHeight="1" x14ac:dyDescent="0.3">
      <c r="C68" s="42"/>
      <c r="D68" s="43"/>
      <c r="E68" s="35"/>
      <c r="F68" s="35"/>
      <c r="G68" s="44"/>
      <c r="H68" s="45"/>
      <c r="I68" s="18">
        <v>1412.81</v>
      </c>
      <c r="J68" s="18">
        <v>3125.01</v>
      </c>
      <c r="K68" s="18">
        <v>3189.17</v>
      </c>
      <c r="L68" s="18">
        <v>1476.97</v>
      </c>
      <c r="M68" s="136"/>
      <c r="N68" s="137"/>
      <c r="O68" s="26"/>
      <c r="P68" s="26"/>
      <c r="Q68" s="27"/>
    </row>
    <row r="69" spans="3:17" ht="60.75" customHeight="1" x14ac:dyDescent="0.3">
      <c r="C69" s="48" t="s">
        <v>110</v>
      </c>
      <c r="D69" s="50" t="s">
        <v>111</v>
      </c>
      <c r="E69" s="52" t="s">
        <v>23</v>
      </c>
      <c r="F69" s="52" t="s">
        <v>38</v>
      </c>
      <c r="G69" s="58">
        <f t="shared" ref="G69" si="33">I70+J70+K70+L70</f>
        <v>17100</v>
      </c>
      <c r="H69" s="55" t="s">
        <v>42</v>
      </c>
      <c r="I69" s="19">
        <v>2582</v>
      </c>
      <c r="J69" s="19">
        <v>2705</v>
      </c>
      <c r="K69" s="15" t="s">
        <v>26</v>
      </c>
      <c r="L69" s="15" t="s">
        <v>26</v>
      </c>
      <c r="M69" s="136">
        <f t="shared" si="2"/>
        <v>1.0545808966861598</v>
      </c>
      <c r="N69" s="137">
        <f t="shared" ref="N69" si="34">IFERROR(((I69+J69)/G69),"ND")</f>
        <v>0.30918128654970761</v>
      </c>
      <c r="O69" s="50" t="s">
        <v>174</v>
      </c>
      <c r="P69" s="50"/>
      <c r="Q69" s="57"/>
    </row>
    <row r="70" spans="3:17" ht="45.75" customHeight="1" x14ac:dyDescent="0.3">
      <c r="C70" s="49"/>
      <c r="D70" s="51"/>
      <c r="E70" s="52"/>
      <c r="F70" s="52"/>
      <c r="G70" s="59"/>
      <c r="H70" s="56"/>
      <c r="I70" s="19">
        <v>2565</v>
      </c>
      <c r="J70" s="19">
        <v>2565</v>
      </c>
      <c r="K70" s="19">
        <v>6840</v>
      </c>
      <c r="L70" s="19">
        <v>5130</v>
      </c>
      <c r="M70" s="136"/>
      <c r="N70" s="137"/>
      <c r="O70" s="50"/>
      <c r="P70" s="50"/>
      <c r="Q70" s="57"/>
    </row>
    <row r="71" spans="3:17" ht="55.5" customHeight="1" x14ac:dyDescent="0.3">
      <c r="C71" s="31" t="s">
        <v>113</v>
      </c>
      <c r="D71" s="33" t="s">
        <v>114</v>
      </c>
      <c r="E71" s="35" t="s">
        <v>23</v>
      </c>
      <c r="F71" s="35" t="s">
        <v>38</v>
      </c>
      <c r="G71" s="37">
        <f t="shared" ref="G71" si="35">I72+J72+K72+L72</f>
        <v>4378</v>
      </c>
      <c r="H71" s="39" t="s">
        <v>42</v>
      </c>
      <c r="I71" s="18">
        <v>326</v>
      </c>
      <c r="J71" s="18">
        <v>1085</v>
      </c>
      <c r="K71" s="14" t="s">
        <v>26</v>
      </c>
      <c r="L71" s="14" t="s">
        <v>26</v>
      </c>
      <c r="M71" s="136">
        <f t="shared" si="2"/>
        <v>1.6489361702127661</v>
      </c>
      <c r="N71" s="137">
        <f t="shared" ref="N71" si="36">IFERROR(((I71+J71)/G71),"ND")</f>
        <v>0.32229328460484241</v>
      </c>
      <c r="O71" s="26" t="s">
        <v>175</v>
      </c>
      <c r="P71" s="26"/>
      <c r="Q71" s="27"/>
    </row>
    <row r="72" spans="3:17" ht="39.75" customHeight="1" x14ac:dyDescent="0.3">
      <c r="C72" s="42"/>
      <c r="D72" s="43"/>
      <c r="E72" s="35"/>
      <c r="F72" s="35"/>
      <c r="G72" s="44"/>
      <c r="H72" s="45"/>
      <c r="I72" s="18">
        <v>656</v>
      </c>
      <c r="J72" s="18">
        <v>658</v>
      </c>
      <c r="K72" s="18">
        <v>1751</v>
      </c>
      <c r="L72" s="18">
        <v>1313</v>
      </c>
      <c r="M72" s="136"/>
      <c r="N72" s="137"/>
      <c r="O72" s="26"/>
      <c r="P72" s="26"/>
      <c r="Q72" s="27"/>
    </row>
    <row r="73" spans="3:17" ht="60" customHeight="1" x14ac:dyDescent="0.3">
      <c r="C73" s="31" t="s">
        <v>116</v>
      </c>
      <c r="D73" s="33" t="s">
        <v>117</v>
      </c>
      <c r="E73" s="35" t="s">
        <v>23</v>
      </c>
      <c r="F73" s="35" t="s">
        <v>38</v>
      </c>
      <c r="G73" s="37">
        <f t="shared" ref="G73" si="37">I74+J74+K74+L74</f>
        <v>121</v>
      </c>
      <c r="H73" s="39" t="s">
        <v>42</v>
      </c>
      <c r="I73" s="18">
        <v>31</v>
      </c>
      <c r="J73" s="18">
        <v>45</v>
      </c>
      <c r="K73" s="14" t="s">
        <v>26</v>
      </c>
      <c r="L73" s="14" t="s">
        <v>26</v>
      </c>
      <c r="M73" s="136">
        <f t="shared" si="2"/>
        <v>1.6071428571428572</v>
      </c>
      <c r="N73" s="137">
        <f t="shared" ref="N73" si="38">IFERROR(((I73+J73)/G73),"ND")</f>
        <v>0.62809917355371903</v>
      </c>
      <c r="O73" s="60" t="s">
        <v>176</v>
      </c>
      <c r="P73" s="60"/>
      <c r="Q73" s="61"/>
    </row>
    <row r="74" spans="3:17" ht="48" customHeight="1" x14ac:dyDescent="0.3">
      <c r="C74" s="42"/>
      <c r="D74" s="43"/>
      <c r="E74" s="35"/>
      <c r="F74" s="35"/>
      <c r="G74" s="44"/>
      <c r="H74" s="45"/>
      <c r="I74" s="18">
        <v>28</v>
      </c>
      <c r="J74" s="18">
        <v>28</v>
      </c>
      <c r="K74" s="18">
        <v>30</v>
      </c>
      <c r="L74" s="18">
        <v>35</v>
      </c>
      <c r="M74" s="136"/>
      <c r="N74" s="137"/>
      <c r="O74" s="60"/>
      <c r="P74" s="60"/>
      <c r="Q74" s="61"/>
    </row>
    <row r="75" spans="3:17" ht="78.75" customHeight="1" x14ac:dyDescent="0.3">
      <c r="C75" s="48" t="s">
        <v>119</v>
      </c>
      <c r="D75" s="50" t="s">
        <v>120</v>
      </c>
      <c r="E75" s="52" t="s">
        <v>23</v>
      </c>
      <c r="F75" s="52" t="s">
        <v>38</v>
      </c>
      <c r="G75" s="58">
        <f t="shared" ref="G75" si="39">I76+J76+K76+L76</f>
        <v>129693</v>
      </c>
      <c r="H75" s="55" t="s">
        <v>42</v>
      </c>
      <c r="I75" s="19">
        <v>33283</v>
      </c>
      <c r="J75" s="19">
        <v>32094</v>
      </c>
      <c r="K75" s="15" t="s">
        <v>26</v>
      </c>
      <c r="L75" s="15" t="s">
        <v>26</v>
      </c>
      <c r="M75" s="136">
        <f t="shared" si="2"/>
        <v>0.97086849986387147</v>
      </c>
      <c r="N75" s="137">
        <f>IFERROR(((I75+J75)/G75),"ND")</f>
        <v>0.50409042893602585</v>
      </c>
      <c r="O75" s="50" t="s">
        <v>177</v>
      </c>
      <c r="P75" s="50"/>
      <c r="Q75" s="57"/>
    </row>
    <row r="76" spans="3:17" ht="84.75" customHeight="1" x14ac:dyDescent="0.3">
      <c r="C76" s="49"/>
      <c r="D76" s="51"/>
      <c r="E76" s="52"/>
      <c r="F76" s="52"/>
      <c r="G76" s="59"/>
      <c r="H76" s="56"/>
      <c r="I76" s="19">
        <v>34168</v>
      </c>
      <c r="J76" s="19">
        <v>33057</v>
      </c>
      <c r="K76" s="19">
        <v>28935</v>
      </c>
      <c r="L76" s="19">
        <v>33533</v>
      </c>
      <c r="M76" s="136"/>
      <c r="N76" s="137"/>
      <c r="O76" s="50"/>
      <c r="P76" s="50"/>
      <c r="Q76" s="57"/>
    </row>
    <row r="77" spans="3:17" ht="75" customHeight="1" x14ac:dyDescent="0.3">
      <c r="C77" s="31" t="s">
        <v>122</v>
      </c>
      <c r="D77" s="33" t="s">
        <v>123</v>
      </c>
      <c r="E77" s="35" t="s">
        <v>23</v>
      </c>
      <c r="F77" s="35" t="s">
        <v>38</v>
      </c>
      <c r="G77" s="37">
        <f t="shared" ref="G77" si="40">I78+J78+K78+L78</f>
        <v>129373</v>
      </c>
      <c r="H77" s="39" t="s">
        <v>42</v>
      </c>
      <c r="I77" s="18">
        <v>33234</v>
      </c>
      <c r="J77" s="18">
        <v>32040</v>
      </c>
      <c r="K77" s="14" t="s">
        <v>26</v>
      </c>
      <c r="L77" s="14" t="s">
        <v>26</v>
      </c>
      <c r="M77" s="136">
        <f t="shared" si="2"/>
        <v>0.97111508501803412</v>
      </c>
      <c r="N77" s="137">
        <f t="shared" ref="N77" si="41">IFERROR(((I77+J77)/G77),"ND")</f>
        <v>0.50454113300302228</v>
      </c>
      <c r="O77" s="26" t="s">
        <v>178</v>
      </c>
      <c r="P77" s="26"/>
      <c r="Q77" s="27"/>
    </row>
    <row r="78" spans="3:17" ht="71.25" customHeight="1" x14ac:dyDescent="0.3">
      <c r="C78" s="42"/>
      <c r="D78" s="43"/>
      <c r="E78" s="35"/>
      <c r="F78" s="35"/>
      <c r="G78" s="44"/>
      <c r="H78" s="45"/>
      <c r="I78" s="18">
        <v>34072</v>
      </c>
      <c r="J78" s="18">
        <v>32993</v>
      </c>
      <c r="K78" s="18">
        <v>28871</v>
      </c>
      <c r="L78" s="18">
        <v>33437</v>
      </c>
      <c r="M78" s="136"/>
      <c r="N78" s="137"/>
      <c r="O78" s="26"/>
      <c r="P78" s="26"/>
      <c r="Q78" s="27"/>
    </row>
    <row r="79" spans="3:17" ht="79.5" customHeight="1" x14ac:dyDescent="0.3">
      <c r="C79" s="31" t="s">
        <v>125</v>
      </c>
      <c r="D79" s="33" t="s">
        <v>126</v>
      </c>
      <c r="E79" s="35" t="s">
        <v>23</v>
      </c>
      <c r="F79" s="35" t="s">
        <v>38</v>
      </c>
      <c r="G79" s="37">
        <f t="shared" ref="G79" si="42">I80+J80+K80+L80</f>
        <v>320</v>
      </c>
      <c r="H79" s="39" t="s">
        <v>42</v>
      </c>
      <c r="I79" s="18">
        <v>49</v>
      </c>
      <c r="J79" s="18">
        <v>54</v>
      </c>
      <c r="K79" s="14" t="s">
        <v>26</v>
      </c>
      <c r="L79" s="14" t="s">
        <v>26</v>
      </c>
      <c r="M79" s="136">
        <f t="shared" si="2"/>
        <v>0.84375</v>
      </c>
      <c r="N79" s="137">
        <f t="shared" ref="N79:N87" si="43">IFERROR(((I79+J79)/G79),"ND")</f>
        <v>0.32187500000000002</v>
      </c>
      <c r="O79" s="26" t="s">
        <v>179</v>
      </c>
      <c r="P79" s="26"/>
      <c r="Q79" s="27"/>
    </row>
    <row r="80" spans="3:17" ht="89.25" customHeight="1" x14ac:dyDescent="0.3">
      <c r="C80" s="42"/>
      <c r="D80" s="43"/>
      <c r="E80" s="35"/>
      <c r="F80" s="35"/>
      <c r="G80" s="44"/>
      <c r="H80" s="45"/>
      <c r="I80" s="18">
        <v>96</v>
      </c>
      <c r="J80" s="18">
        <v>64</v>
      </c>
      <c r="K80" s="18">
        <v>64</v>
      </c>
      <c r="L80" s="18">
        <v>96</v>
      </c>
      <c r="M80" s="136"/>
      <c r="N80" s="137"/>
      <c r="O80" s="26"/>
      <c r="P80" s="26"/>
      <c r="Q80" s="27"/>
    </row>
    <row r="81" spans="3:17" ht="41.25" customHeight="1" x14ac:dyDescent="0.3">
      <c r="C81" s="48" t="s">
        <v>128</v>
      </c>
      <c r="D81" s="50" t="s">
        <v>129</v>
      </c>
      <c r="E81" s="52" t="s">
        <v>23</v>
      </c>
      <c r="F81" s="52" t="s">
        <v>38</v>
      </c>
      <c r="G81" s="58">
        <f t="shared" ref="G81" si="44">I82+J82+K82+L82</f>
        <v>4827</v>
      </c>
      <c r="H81" s="55" t="s">
        <v>42</v>
      </c>
      <c r="I81" s="19">
        <v>1088</v>
      </c>
      <c r="J81" s="19">
        <v>1432</v>
      </c>
      <c r="K81" s="15" t="s">
        <v>26</v>
      </c>
      <c r="L81" s="15" t="s">
        <v>26</v>
      </c>
      <c r="M81" s="136">
        <f t="shared" ref="M81:M95" si="45">IFERROR(J81/J82,"ND")</f>
        <v>1.187396351575456</v>
      </c>
      <c r="N81" s="137">
        <f t="shared" si="43"/>
        <v>0.52206339341205721</v>
      </c>
      <c r="O81" s="50" t="s">
        <v>180</v>
      </c>
      <c r="P81" s="50"/>
      <c r="Q81" s="57"/>
    </row>
    <row r="82" spans="3:17" ht="41.25" customHeight="1" x14ac:dyDescent="0.3">
      <c r="C82" s="49"/>
      <c r="D82" s="51"/>
      <c r="E82" s="52"/>
      <c r="F82" s="52"/>
      <c r="G82" s="59"/>
      <c r="H82" s="56"/>
      <c r="I82" s="19">
        <v>1008</v>
      </c>
      <c r="J82" s="19">
        <v>1206</v>
      </c>
      <c r="K82" s="19">
        <v>1206</v>
      </c>
      <c r="L82" s="19">
        <v>1407</v>
      </c>
      <c r="M82" s="136"/>
      <c r="N82" s="137"/>
      <c r="O82" s="50"/>
      <c r="P82" s="50"/>
      <c r="Q82" s="57"/>
    </row>
    <row r="83" spans="3:17" ht="41.25" customHeight="1" x14ac:dyDescent="0.3">
      <c r="C83" s="31" t="s">
        <v>131</v>
      </c>
      <c r="D83" s="33" t="s">
        <v>132</v>
      </c>
      <c r="E83" s="35" t="s">
        <v>23</v>
      </c>
      <c r="F83" s="35" t="s">
        <v>38</v>
      </c>
      <c r="G83" s="37">
        <f t="shared" ref="G83" si="46">I84+J84+K84+L84</f>
        <v>4800</v>
      </c>
      <c r="H83" s="39" t="s">
        <v>42</v>
      </c>
      <c r="I83" s="18">
        <v>1080</v>
      </c>
      <c r="J83" s="18">
        <v>1426</v>
      </c>
      <c r="K83" s="14" t="s">
        <v>26</v>
      </c>
      <c r="L83" s="14" t="s">
        <v>26</v>
      </c>
      <c r="M83" s="136">
        <f t="shared" si="45"/>
        <v>1.1883333333333332</v>
      </c>
      <c r="N83" s="137">
        <f t="shared" si="43"/>
        <v>0.52208333333333334</v>
      </c>
      <c r="O83" s="26" t="s">
        <v>181</v>
      </c>
      <c r="P83" s="26"/>
      <c r="Q83" s="27"/>
    </row>
    <row r="84" spans="3:17" ht="48" customHeight="1" x14ac:dyDescent="0.3">
      <c r="C84" s="42"/>
      <c r="D84" s="43"/>
      <c r="E84" s="35"/>
      <c r="F84" s="35"/>
      <c r="G84" s="44"/>
      <c r="H84" s="45"/>
      <c r="I84" s="18">
        <v>1000</v>
      </c>
      <c r="J84" s="18">
        <v>1200</v>
      </c>
      <c r="K84" s="18">
        <v>1200</v>
      </c>
      <c r="L84" s="18">
        <v>1400</v>
      </c>
      <c r="M84" s="136"/>
      <c r="N84" s="137"/>
      <c r="O84" s="26"/>
      <c r="P84" s="26"/>
      <c r="Q84" s="27"/>
    </row>
    <row r="85" spans="3:17" ht="41.25" customHeight="1" x14ac:dyDescent="0.3">
      <c r="C85" s="31" t="s">
        <v>134</v>
      </c>
      <c r="D85" s="33" t="s">
        <v>135</v>
      </c>
      <c r="E85" s="35" t="s">
        <v>23</v>
      </c>
      <c r="F85" s="35" t="s">
        <v>38</v>
      </c>
      <c r="G85" s="37">
        <f t="shared" ref="G85" si="47">I86+J86+K86+L86</f>
        <v>27</v>
      </c>
      <c r="H85" s="39" t="s">
        <v>42</v>
      </c>
      <c r="I85" s="18">
        <v>8</v>
      </c>
      <c r="J85" s="18">
        <v>6</v>
      </c>
      <c r="K85" s="14" t="s">
        <v>26</v>
      </c>
      <c r="L85" s="14" t="s">
        <v>26</v>
      </c>
      <c r="M85" s="136">
        <f t="shared" si="45"/>
        <v>1</v>
      </c>
      <c r="N85" s="137">
        <f t="shared" si="43"/>
        <v>0.51851851851851849</v>
      </c>
      <c r="O85" s="26" t="s">
        <v>182</v>
      </c>
      <c r="P85" s="26"/>
      <c r="Q85" s="27"/>
    </row>
    <row r="86" spans="3:17" ht="41.25" customHeight="1" x14ac:dyDescent="0.3">
      <c r="C86" s="42"/>
      <c r="D86" s="43"/>
      <c r="E86" s="35"/>
      <c r="F86" s="35"/>
      <c r="G86" s="44"/>
      <c r="H86" s="45"/>
      <c r="I86" s="18">
        <v>8</v>
      </c>
      <c r="J86" s="18">
        <v>6</v>
      </c>
      <c r="K86" s="18">
        <v>6</v>
      </c>
      <c r="L86" s="18">
        <v>7</v>
      </c>
      <c r="M86" s="136"/>
      <c r="N86" s="137"/>
      <c r="O86" s="26"/>
      <c r="P86" s="26"/>
      <c r="Q86" s="27"/>
    </row>
    <row r="87" spans="3:17" ht="54.75" customHeight="1" x14ac:dyDescent="0.3">
      <c r="C87" s="31" t="s">
        <v>137</v>
      </c>
      <c r="D87" s="33" t="s">
        <v>138</v>
      </c>
      <c r="E87" s="35" t="s">
        <v>23</v>
      </c>
      <c r="F87" s="35" t="s">
        <v>38</v>
      </c>
      <c r="G87" s="37">
        <v>480</v>
      </c>
      <c r="H87" s="39" t="s">
        <v>25</v>
      </c>
      <c r="I87" s="18">
        <v>126</v>
      </c>
      <c r="J87" s="18">
        <v>50</v>
      </c>
      <c r="K87" s="14"/>
      <c r="L87" s="14"/>
      <c r="M87" s="136">
        <f>IFERROR(J87/J88,"ND")</f>
        <v>0.41666666666666669</v>
      </c>
      <c r="N87" s="137">
        <f t="shared" si="43"/>
        <v>0.36666666666666664</v>
      </c>
      <c r="O87" s="26" t="s">
        <v>183</v>
      </c>
      <c r="P87" s="26"/>
      <c r="Q87" s="27"/>
    </row>
    <row r="88" spans="3:17" ht="41.25" customHeight="1" x14ac:dyDescent="0.3">
      <c r="C88" s="42"/>
      <c r="D88" s="43"/>
      <c r="E88" s="35"/>
      <c r="F88" s="35"/>
      <c r="G88" s="44"/>
      <c r="H88" s="45"/>
      <c r="I88" s="18">
        <v>120</v>
      </c>
      <c r="J88" s="18">
        <v>120</v>
      </c>
      <c r="K88" s="18">
        <v>120</v>
      </c>
      <c r="L88" s="18">
        <v>120</v>
      </c>
      <c r="M88" s="136"/>
      <c r="N88" s="137"/>
      <c r="O88" s="26"/>
      <c r="P88" s="26"/>
      <c r="Q88" s="27"/>
    </row>
    <row r="89" spans="3:17" ht="51.75" customHeight="1" x14ac:dyDescent="0.3">
      <c r="C89" s="48" t="s">
        <v>141</v>
      </c>
      <c r="D89" s="50" t="s">
        <v>142</v>
      </c>
      <c r="E89" s="52" t="s">
        <v>23</v>
      </c>
      <c r="F89" s="52" t="s">
        <v>38</v>
      </c>
      <c r="G89" s="53">
        <f t="shared" ref="G89" si="48">I90+J90+K90+L90</f>
        <v>5632016096</v>
      </c>
      <c r="H89" s="55" t="s">
        <v>42</v>
      </c>
      <c r="I89" s="22">
        <v>2351310295.4000001</v>
      </c>
      <c r="J89" s="22">
        <v>0</v>
      </c>
      <c r="K89" s="22" t="s">
        <v>26</v>
      </c>
      <c r="L89" s="22" t="s">
        <v>26</v>
      </c>
      <c r="M89" s="136">
        <f t="shared" si="45"/>
        <v>0</v>
      </c>
      <c r="N89" s="137">
        <f>IFERROR(((I89+J89)/G89),"ND")</f>
        <v>0.41748998144198485</v>
      </c>
      <c r="O89" s="50" t="s">
        <v>184</v>
      </c>
      <c r="P89" s="50"/>
      <c r="Q89" s="57"/>
    </row>
    <row r="90" spans="3:17" ht="82.5" customHeight="1" x14ac:dyDescent="0.3">
      <c r="C90" s="49"/>
      <c r="D90" s="51"/>
      <c r="E90" s="52"/>
      <c r="F90" s="52"/>
      <c r="G90" s="54"/>
      <c r="H90" s="56"/>
      <c r="I90" s="22">
        <v>1958283998.4300001</v>
      </c>
      <c r="J90" s="22">
        <v>1254690599.8699999</v>
      </c>
      <c r="K90" s="22">
        <v>1255847720.77</v>
      </c>
      <c r="L90" s="22">
        <v>1163193776.9300001</v>
      </c>
      <c r="M90" s="136"/>
      <c r="N90" s="137"/>
      <c r="O90" s="50"/>
      <c r="P90" s="50"/>
      <c r="Q90" s="57"/>
    </row>
    <row r="91" spans="3:17" ht="41.25" customHeight="1" x14ac:dyDescent="0.3">
      <c r="C91" s="31" t="s">
        <v>144</v>
      </c>
      <c r="D91" s="33" t="s">
        <v>145</v>
      </c>
      <c r="E91" s="35" t="s">
        <v>23</v>
      </c>
      <c r="F91" s="35" t="s">
        <v>38</v>
      </c>
      <c r="G91" s="46">
        <f t="shared" ref="G91" si="49">I92+J92+K92+L92</f>
        <v>840977125</v>
      </c>
      <c r="H91" s="39" t="s">
        <v>42</v>
      </c>
      <c r="I91" s="24">
        <v>721249685</v>
      </c>
      <c r="J91" s="24">
        <v>0</v>
      </c>
      <c r="K91" s="24" t="s">
        <v>26</v>
      </c>
      <c r="L91" s="24" t="s">
        <v>26</v>
      </c>
      <c r="M91" s="136">
        <f t="shared" si="45"/>
        <v>0</v>
      </c>
      <c r="N91" s="137">
        <f>IFERROR(((I91+J91)/G91),"ND")</f>
        <v>0.85763294096733012</v>
      </c>
      <c r="O91" s="26" t="s">
        <v>184</v>
      </c>
      <c r="P91" s="26"/>
      <c r="Q91" s="27"/>
    </row>
    <row r="92" spans="3:17" ht="41.25" customHeight="1" x14ac:dyDescent="0.3">
      <c r="C92" s="42"/>
      <c r="D92" s="43"/>
      <c r="E92" s="35"/>
      <c r="F92" s="35"/>
      <c r="G92" s="47"/>
      <c r="H92" s="45"/>
      <c r="I92" s="24">
        <v>617295218.78999996</v>
      </c>
      <c r="J92" s="24">
        <v>81866182.590000004</v>
      </c>
      <c r="K92" s="24">
        <v>69507748.590000004</v>
      </c>
      <c r="L92" s="24">
        <v>72307975.030000001</v>
      </c>
      <c r="M92" s="136"/>
      <c r="N92" s="137"/>
      <c r="O92" s="26"/>
      <c r="P92" s="26"/>
      <c r="Q92" s="27"/>
    </row>
    <row r="93" spans="3:17" ht="73.5" customHeight="1" x14ac:dyDescent="0.3">
      <c r="C93" s="31" t="s">
        <v>146</v>
      </c>
      <c r="D93" s="33" t="s">
        <v>147</v>
      </c>
      <c r="E93" s="35" t="s">
        <v>23</v>
      </c>
      <c r="F93" s="35" t="s">
        <v>38</v>
      </c>
      <c r="G93" s="37">
        <f t="shared" ref="G93" si="50">I94+J94+K94+L94</f>
        <v>19300</v>
      </c>
      <c r="H93" s="39" t="s">
        <v>42</v>
      </c>
      <c r="I93" s="18">
        <v>12526</v>
      </c>
      <c r="J93" s="18">
        <v>2176</v>
      </c>
      <c r="K93" s="14" t="s">
        <v>26</v>
      </c>
      <c r="L93" s="14" t="s">
        <v>26</v>
      </c>
      <c r="M93" s="136">
        <f t="shared" si="45"/>
        <v>0.56373056994818649</v>
      </c>
      <c r="N93" s="137">
        <f t="shared" ref="N93" si="51">IFERROR(((I93+J93)/G93),"ND")</f>
        <v>0.76176165803108808</v>
      </c>
      <c r="O93" s="26" t="s">
        <v>185</v>
      </c>
      <c r="P93" s="26"/>
      <c r="Q93" s="27"/>
    </row>
    <row r="94" spans="3:17" ht="67.5" customHeight="1" x14ac:dyDescent="0.3">
      <c r="C94" s="42"/>
      <c r="D94" s="43"/>
      <c r="E94" s="35"/>
      <c r="F94" s="35"/>
      <c r="G94" s="44"/>
      <c r="H94" s="45"/>
      <c r="I94" s="18">
        <v>7720</v>
      </c>
      <c r="J94" s="18">
        <v>3860</v>
      </c>
      <c r="K94" s="18">
        <v>3860</v>
      </c>
      <c r="L94" s="18">
        <v>3860</v>
      </c>
      <c r="M94" s="136"/>
      <c r="N94" s="137"/>
      <c r="O94" s="26"/>
      <c r="P94" s="26"/>
      <c r="Q94" s="27"/>
    </row>
    <row r="95" spans="3:17" ht="80.25" customHeight="1" x14ac:dyDescent="0.3">
      <c r="C95" s="31" t="s">
        <v>149</v>
      </c>
      <c r="D95" s="33" t="s">
        <v>150</v>
      </c>
      <c r="E95" s="35" t="s">
        <v>23</v>
      </c>
      <c r="F95" s="35" t="s">
        <v>38</v>
      </c>
      <c r="G95" s="37">
        <f t="shared" ref="G95" si="52">I96+J96+K96+L96</f>
        <v>4</v>
      </c>
      <c r="H95" s="39" t="s">
        <v>42</v>
      </c>
      <c r="I95" s="18">
        <v>1</v>
      </c>
      <c r="J95" s="18">
        <v>1</v>
      </c>
      <c r="K95" s="14" t="s">
        <v>26</v>
      </c>
      <c r="L95" s="14" t="s">
        <v>26</v>
      </c>
      <c r="M95" s="136">
        <f t="shared" si="45"/>
        <v>1</v>
      </c>
      <c r="N95" s="137">
        <f t="shared" ref="N95" si="53">IFERROR(((I95+J95)/G95),"ND")</f>
        <v>0.5</v>
      </c>
      <c r="O95" s="26" t="s">
        <v>186</v>
      </c>
      <c r="P95" s="26"/>
      <c r="Q95" s="27"/>
    </row>
    <row r="96" spans="3:17" ht="82.5" customHeight="1" thickBot="1" x14ac:dyDescent="0.35">
      <c r="C96" s="32"/>
      <c r="D96" s="34"/>
      <c r="E96" s="36"/>
      <c r="F96" s="36"/>
      <c r="G96" s="38"/>
      <c r="H96" s="40"/>
      <c r="I96" s="20">
        <v>1</v>
      </c>
      <c r="J96" s="20">
        <v>1</v>
      </c>
      <c r="K96" s="20">
        <v>1</v>
      </c>
      <c r="L96" s="20">
        <v>1</v>
      </c>
      <c r="M96" s="143"/>
      <c r="N96" s="144"/>
      <c r="O96" s="28"/>
      <c r="P96" s="28"/>
      <c r="Q96" s="29"/>
    </row>
    <row r="97" spans="9:14" ht="15.75" customHeight="1" x14ac:dyDescent="0.3">
      <c r="I97" s="8"/>
      <c r="M97" s="25"/>
      <c r="N97" s="25"/>
    </row>
    <row r="98" spans="9:14" x14ac:dyDescent="0.3">
      <c r="I98" s="8"/>
    </row>
    <row r="99" spans="9:14" ht="15.75" customHeight="1" x14ac:dyDescent="0.3">
      <c r="I99" s="8"/>
    </row>
    <row r="100" spans="9:14" x14ac:dyDescent="0.3">
      <c r="I100" s="8"/>
    </row>
    <row r="101" spans="9:14" ht="15.75" customHeight="1" x14ac:dyDescent="0.3">
      <c r="I101" s="8"/>
    </row>
    <row r="102" spans="9:14" x14ac:dyDescent="0.3">
      <c r="I102" s="8"/>
    </row>
    <row r="103" spans="9:14" ht="15.75" customHeight="1" x14ac:dyDescent="0.3">
      <c r="I103" s="8"/>
    </row>
    <row r="104" spans="9:14" x14ac:dyDescent="0.3">
      <c r="I104" s="8"/>
    </row>
    <row r="105" spans="9:14" ht="15.75" customHeight="1" x14ac:dyDescent="0.3">
      <c r="I105" s="8"/>
    </row>
  </sheetData>
  <mergeCells count="391">
    <mergeCell ref="O91:Q92"/>
    <mergeCell ref="O93:Q94"/>
    <mergeCell ref="O95:Q96"/>
    <mergeCell ref="O33:Q34"/>
    <mergeCell ref="O39:Q40"/>
    <mergeCell ref="O47:Q48"/>
    <mergeCell ref="O55:Q56"/>
    <mergeCell ref="O69:Q70"/>
    <mergeCell ref="O75:Q76"/>
    <mergeCell ref="O81:Q82"/>
    <mergeCell ref="O89:Q90"/>
    <mergeCell ref="O77:Q78"/>
    <mergeCell ref="O79:Q80"/>
    <mergeCell ref="O83:Q84"/>
    <mergeCell ref="O85:Q86"/>
    <mergeCell ref="O87:Q88"/>
    <mergeCell ref="O63:Q64"/>
    <mergeCell ref="O65:Q66"/>
    <mergeCell ref="O67:Q68"/>
    <mergeCell ref="O71:Q72"/>
    <mergeCell ref="O73:Q74"/>
    <mergeCell ref="O51:Q52"/>
    <mergeCell ref="O53:Q54"/>
    <mergeCell ref="O57:Q58"/>
    <mergeCell ref="O59:Q60"/>
    <mergeCell ref="O61:Q62"/>
    <mergeCell ref="O37:Q38"/>
    <mergeCell ref="O41:Q42"/>
    <mergeCell ref="O43:Q44"/>
    <mergeCell ref="O45:Q46"/>
    <mergeCell ref="O49:Q50"/>
    <mergeCell ref="O25:Q26"/>
    <mergeCell ref="O27:Q28"/>
    <mergeCell ref="O29:Q30"/>
    <mergeCell ref="O31:Q32"/>
    <mergeCell ref="O35:Q36"/>
    <mergeCell ref="M91:M92"/>
    <mergeCell ref="N91:N92"/>
    <mergeCell ref="M93:M94"/>
    <mergeCell ref="N93:N94"/>
    <mergeCell ref="M95:M96"/>
    <mergeCell ref="N95:N96"/>
    <mergeCell ref="M85:M86"/>
    <mergeCell ref="N85:N86"/>
    <mergeCell ref="M87:M88"/>
    <mergeCell ref="N87:N88"/>
    <mergeCell ref="M89:M90"/>
    <mergeCell ref="N89:N90"/>
    <mergeCell ref="M79:M80"/>
    <mergeCell ref="N79:N80"/>
    <mergeCell ref="M81:M82"/>
    <mergeCell ref="N81:N82"/>
    <mergeCell ref="M83:M84"/>
    <mergeCell ref="N83:N84"/>
    <mergeCell ref="M73:M74"/>
    <mergeCell ref="N73:N74"/>
    <mergeCell ref="M75:M76"/>
    <mergeCell ref="N75:N76"/>
    <mergeCell ref="M77:M78"/>
    <mergeCell ref="N77:N78"/>
    <mergeCell ref="M67:M68"/>
    <mergeCell ref="N67:N68"/>
    <mergeCell ref="M69:M70"/>
    <mergeCell ref="N69:N70"/>
    <mergeCell ref="M71:M72"/>
    <mergeCell ref="N71:N72"/>
    <mergeCell ref="M61:M62"/>
    <mergeCell ref="N61:N62"/>
    <mergeCell ref="M63:M64"/>
    <mergeCell ref="N63:N64"/>
    <mergeCell ref="M65:M66"/>
    <mergeCell ref="N65:N66"/>
    <mergeCell ref="M55:M56"/>
    <mergeCell ref="N55:N56"/>
    <mergeCell ref="M57:M58"/>
    <mergeCell ref="N57:N58"/>
    <mergeCell ref="M59:M60"/>
    <mergeCell ref="N59:N60"/>
    <mergeCell ref="M49:M50"/>
    <mergeCell ref="N49:N50"/>
    <mergeCell ref="M51:M52"/>
    <mergeCell ref="N51:N52"/>
    <mergeCell ref="M53:M54"/>
    <mergeCell ref="N53:N54"/>
    <mergeCell ref="M43:M44"/>
    <mergeCell ref="N43:N44"/>
    <mergeCell ref="M45:M46"/>
    <mergeCell ref="N45:N46"/>
    <mergeCell ref="M47:M48"/>
    <mergeCell ref="N47:N48"/>
    <mergeCell ref="M37:M38"/>
    <mergeCell ref="N37:N38"/>
    <mergeCell ref="M39:M40"/>
    <mergeCell ref="N39:N40"/>
    <mergeCell ref="M41:M42"/>
    <mergeCell ref="N41:N42"/>
    <mergeCell ref="M31:M32"/>
    <mergeCell ref="N31:N32"/>
    <mergeCell ref="M33:M34"/>
    <mergeCell ref="N33:N34"/>
    <mergeCell ref="M35:M36"/>
    <mergeCell ref="N35:N36"/>
    <mergeCell ref="M25:M26"/>
    <mergeCell ref="N25:N26"/>
    <mergeCell ref="M27:M28"/>
    <mergeCell ref="N27:N28"/>
    <mergeCell ref="M29:M30"/>
    <mergeCell ref="N29:N30"/>
    <mergeCell ref="G95:G96"/>
    <mergeCell ref="H95:H96"/>
    <mergeCell ref="G33:G34"/>
    <mergeCell ref="H33:H34"/>
    <mergeCell ref="G39:G40"/>
    <mergeCell ref="H39:H40"/>
    <mergeCell ref="G47:G48"/>
    <mergeCell ref="H47:H48"/>
    <mergeCell ref="G55:G56"/>
    <mergeCell ref="H55:H56"/>
    <mergeCell ref="G69:G70"/>
    <mergeCell ref="H69:H70"/>
    <mergeCell ref="G75:G76"/>
    <mergeCell ref="H75:H76"/>
    <mergeCell ref="G81:G82"/>
    <mergeCell ref="H81:H82"/>
    <mergeCell ref="G87:G88"/>
    <mergeCell ref="H87:H88"/>
    <mergeCell ref="G91:G92"/>
    <mergeCell ref="H91:H92"/>
    <mergeCell ref="G93:G94"/>
    <mergeCell ref="H93:H94"/>
    <mergeCell ref="G89:G90"/>
    <mergeCell ref="H89:H90"/>
    <mergeCell ref="G79:G80"/>
    <mergeCell ref="H79:H80"/>
    <mergeCell ref="G83:G84"/>
    <mergeCell ref="H83:H84"/>
    <mergeCell ref="G85:G86"/>
    <mergeCell ref="H85:H86"/>
    <mergeCell ref="G71:G72"/>
    <mergeCell ref="H71:H72"/>
    <mergeCell ref="G73:G74"/>
    <mergeCell ref="H73:H74"/>
    <mergeCell ref="G77:G78"/>
    <mergeCell ref="H77:H78"/>
    <mergeCell ref="G63:G64"/>
    <mergeCell ref="H63:H64"/>
    <mergeCell ref="G65:G66"/>
    <mergeCell ref="H65:H66"/>
    <mergeCell ref="G67:G68"/>
    <mergeCell ref="H67:H68"/>
    <mergeCell ref="G57:G58"/>
    <mergeCell ref="H57:H58"/>
    <mergeCell ref="G59:G60"/>
    <mergeCell ref="H59:H60"/>
    <mergeCell ref="G61:G62"/>
    <mergeCell ref="H61:H62"/>
    <mergeCell ref="G49:G50"/>
    <mergeCell ref="H49:H50"/>
    <mergeCell ref="G51:G52"/>
    <mergeCell ref="H51:H52"/>
    <mergeCell ref="G53:G54"/>
    <mergeCell ref="H53:H54"/>
    <mergeCell ref="G41:G42"/>
    <mergeCell ref="H41:H42"/>
    <mergeCell ref="G43:G44"/>
    <mergeCell ref="H43:H44"/>
    <mergeCell ref="G45:G46"/>
    <mergeCell ref="H45:H46"/>
    <mergeCell ref="G31:G32"/>
    <mergeCell ref="H31:H32"/>
    <mergeCell ref="G35:G36"/>
    <mergeCell ref="H35:H36"/>
    <mergeCell ref="G37:G38"/>
    <mergeCell ref="H37:H38"/>
    <mergeCell ref="G25:G26"/>
    <mergeCell ref="H25:H26"/>
    <mergeCell ref="G27:G28"/>
    <mergeCell ref="H27:H28"/>
    <mergeCell ref="G29:G30"/>
    <mergeCell ref="H29:H30"/>
    <mergeCell ref="F91:F92"/>
    <mergeCell ref="E93:E94"/>
    <mergeCell ref="F93:F94"/>
    <mergeCell ref="E95:E96"/>
    <mergeCell ref="F95:F96"/>
    <mergeCell ref="F85:F86"/>
    <mergeCell ref="E87:E88"/>
    <mergeCell ref="F87:F88"/>
    <mergeCell ref="E89:E90"/>
    <mergeCell ref="F89:F90"/>
    <mergeCell ref="E85:E86"/>
    <mergeCell ref="E91:E92"/>
    <mergeCell ref="F79:F80"/>
    <mergeCell ref="E81:E82"/>
    <mergeCell ref="F81:F82"/>
    <mergeCell ref="E83:E84"/>
    <mergeCell ref="F83:F84"/>
    <mergeCell ref="F73:F74"/>
    <mergeCell ref="E75:E76"/>
    <mergeCell ref="F75:F76"/>
    <mergeCell ref="E77:E78"/>
    <mergeCell ref="F77:F78"/>
    <mergeCell ref="E73:E74"/>
    <mergeCell ref="E79:E80"/>
    <mergeCell ref="F67:F68"/>
    <mergeCell ref="E69:E70"/>
    <mergeCell ref="F69:F70"/>
    <mergeCell ref="E71:E72"/>
    <mergeCell ref="F71:F72"/>
    <mergeCell ref="F61:F62"/>
    <mergeCell ref="E63:E64"/>
    <mergeCell ref="F63:F64"/>
    <mergeCell ref="E65:E66"/>
    <mergeCell ref="F65:F66"/>
    <mergeCell ref="E61:E62"/>
    <mergeCell ref="E67:E68"/>
    <mergeCell ref="F55:F56"/>
    <mergeCell ref="E57:E58"/>
    <mergeCell ref="F57:F58"/>
    <mergeCell ref="E59:E60"/>
    <mergeCell ref="F59:F60"/>
    <mergeCell ref="F49:F50"/>
    <mergeCell ref="E51:E52"/>
    <mergeCell ref="F51:F52"/>
    <mergeCell ref="E53:E54"/>
    <mergeCell ref="F53:F54"/>
    <mergeCell ref="E49:E50"/>
    <mergeCell ref="E55:E56"/>
    <mergeCell ref="E29:E30"/>
    <mergeCell ref="F29:F30"/>
    <mergeCell ref="E25:E26"/>
    <mergeCell ref="E31:E32"/>
    <mergeCell ref="F43:F44"/>
    <mergeCell ref="E45:E46"/>
    <mergeCell ref="F45:F46"/>
    <mergeCell ref="E47:E48"/>
    <mergeCell ref="F47:F48"/>
    <mergeCell ref="F37:F38"/>
    <mergeCell ref="E39:E40"/>
    <mergeCell ref="F39:F40"/>
    <mergeCell ref="E41:E42"/>
    <mergeCell ref="F41:F42"/>
    <mergeCell ref="E37:E38"/>
    <mergeCell ref="E43:E44"/>
    <mergeCell ref="C93:C94"/>
    <mergeCell ref="D93:D94"/>
    <mergeCell ref="C95:C96"/>
    <mergeCell ref="D95:D96"/>
    <mergeCell ref="C89:C90"/>
    <mergeCell ref="D89:D90"/>
    <mergeCell ref="C91:C92"/>
    <mergeCell ref="D91:D92"/>
    <mergeCell ref="C85:C86"/>
    <mergeCell ref="D85:D86"/>
    <mergeCell ref="C87:C88"/>
    <mergeCell ref="D87:D88"/>
    <mergeCell ref="C81:C82"/>
    <mergeCell ref="D81:D82"/>
    <mergeCell ref="C83:C84"/>
    <mergeCell ref="D83:D84"/>
    <mergeCell ref="C77:C78"/>
    <mergeCell ref="D77:D78"/>
    <mergeCell ref="C79:C80"/>
    <mergeCell ref="D79:D80"/>
    <mergeCell ref="C73:C74"/>
    <mergeCell ref="D73:D74"/>
    <mergeCell ref="C75:C76"/>
    <mergeCell ref="D75:D76"/>
    <mergeCell ref="C69:C70"/>
    <mergeCell ref="D69:D70"/>
    <mergeCell ref="C71:C72"/>
    <mergeCell ref="D71:D72"/>
    <mergeCell ref="C65:C66"/>
    <mergeCell ref="D65:D66"/>
    <mergeCell ref="C67:C68"/>
    <mergeCell ref="D67:D68"/>
    <mergeCell ref="C61:C62"/>
    <mergeCell ref="D61:D62"/>
    <mergeCell ref="C63:C64"/>
    <mergeCell ref="D63:D64"/>
    <mergeCell ref="C57:C58"/>
    <mergeCell ref="D57:D58"/>
    <mergeCell ref="C59:C60"/>
    <mergeCell ref="D59:D60"/>
    <mergeCell ref="C53:C54"/>
    <mergeCell ref="D53:D54"/>
    <mergeCell ref="C55:C56"/>
    <mergeCell ref="D55:D56"/>
    <mergeCell ref="C49:C50"/>
    <mergeCell ref="D49:D50"/>
    <mergeCell ref="C51:C52"/>
    <mergeCell ref="D51:D52"/>
    <mergeCell ref="C45:C46"/>
    <mergeCell ref="D45:D46"/>
    <mergeCell ref="C47:C48"/>
    <mergeCell ref="D47:D48"/>
    <mergeCell ref="C41:C42"/>
    <mergeCell ref="D41:D42"/>
    <mergeCell ref="C43:C44"/>
    <mergeCell ref="D43:D44"/>
    <mergeCell ref="C37:C38"/>
    <mergeCell ref="D37:D38"/>
    <mergeCell ref="C39:C40"/>
    <mergeCell ref="D39:D40"/>
    <mergeCell ref="D21:D22"/>
    <mergeCell ref="E21:E22"/>
    <mergeCell ref="F21:F22"/>
    <mergeCell ref="G21:G22"/>
    <mergeCell ref="C33:C34"/>
    <mergeCell ref="D33:D34"/>
    <mergeCell ref="C35:C36"/>
    <mergeCell ref="D35:D36"/>
    <mergeCell ref="C29:C30"/>
    <mergeCell ref="D29:D30"/>
    <mergeCell ref="C31:C32"/>
    <mergeCell ref="D31:D32"/>
    <mergeCell ref="C25:C26"/>
    <mergeCell ref="D25:D26"/>
    <mergeCell ref="C27:C28"/>
    <mergeCell ref="D27:D28"/>
    <mergeCell ref="F31:F32"/>
    <mergeCell ref="E33:E34"/>
    <mergeCell ref="F33:F34"/>
    <mergeCell ref="E35:E36"/>
    <mergeCell ref="F35:F36"/>
    <mergeCell ref="F25:F26"/>
    <mergeCell ref="E27:E28"/>
    <mergeCell ref="F27:F28"/>
    <mergeCell ref="E17:E18"/>
    <mergeCell ref="C19:C20"/>
    <mergeCell ref="N23:N24"/>
    <mergeCell ref="O23:Q24"/>
    <mergeCell ref="N21:N22"/>
    <mergeCell ref="M19:M20"/>
    <mergeCell ref="N19:N20"/>
    <mergeCell ref="O19:Q20"/>
    <mergeCell ref="D19:D20"/>
    <mergeCell ref="E19:E20"/>
    <mergeCell ref="F19:F20"/>
    <mergeCell ref="G19:G20"/>
    <mergeCell ref="H19:H20"/>
    <mergeCell ref="C21:C22"/>
    <mergeCell ref="C23:C24"/>
    <mergeCell ref="M21:M22"/>
    <mergeCell ref="O21:Q22"/>
    <mergeCell ref="H21:H22"/>
    <mergeCell ref="H23:H24"/>
    <mergeCell ref="M23:M24"/>
    <mergeCell ref="D23:D24"/>
    <mergeCell ref="E23:E24"/>
    <mergeCell ref="F23:F24"/>
    <mergeCell ref="G23:G24"/>
    <mergeCell ref="C13:C18"/>
    <mergeCell ref="H17:H18"/>
    <mergeCell ref="M17:M18"/>
    <mergeCell ref="N17:N18"/>
    <mergeCell ref="E13:E14"/>
    <mergeCell ref="F13:F14"/>
    <mergeCell ref="D13:D14"/>
    <mergeCell ref="O17:Q18"/>
    <mergeCell ref="H13:H14"/>
    <mergeCell ref="M13:M14"/>
    <mergeCell ref="F17:F18"/>
    <mergeCell ref="G17:G18"/>
    <mergeCell ref="D17:D18"/>
    <mergeCell ref="O15:Q16"/>
    <mergeCell ref="F15:F16"/>
    <mergeCell ref="G15:G16"/>
    <mergeCell ref="H15:H16"/>
    <mergeCell ref="G13:G14"/>
    <mergeCell ref="N13:N14"/>
    <mergeCell ref="O13:Q14"/>
    <mergeCell ref="M15:M16"/>
    <mergeCell ref="N15:N16"/>
    <mergeCell ref="D15:D16"/>
    <mergeCell ref="E15:E16"/>
    <mergeCell ref="D4:Q4"/>
    <mergeCell ref="D5:Q5"/>
    <mergeCell ref="D6:Q6"/>
    <mergeCell ref="F9:Q9"/>
    <mergeCell ref="O10:Q12"/>
    <mergeCell ref="D10:D12"/>
    <mergeCell ref="E10:E12"/>
    <mergeCell ref="F10:F12"/>
    <mergeCell ref="G10:N10"/>
    <mergeCell ref="G11:G12"/>
    <mergeCell ref="H11:H12"/>
    <mergeCell ref="I11:L11"/>
    <mergeCell ref="M11:N11"/>
    <mergeCell ref="C9:E9"/>
    <mergeCell ref="C10:C12"/>
  </mergeCells>
  <conditionalFormatting sqref="M13:M86 M19:N86 M89:N96 N87:N88">
    <cfRule type="containsText" dxfId="13" priority="9" operator="containsText" text="ND">
      <formula>NOT(ISERROR(SEARCH("ND",M13)))</formula>
    </cfRule>
    <cfRule type="cellIs" dxfId="12" priority="12" operator="lessThan">
      <formula>0.5</formula>
    </cfRule>
  </conditionalFormatting>
  <conditionalFormatting sqref="M13:M86 M89:M96">
    <cfRule type="cellIs" dxfId="11" priority="14" operator="between">
      <formula>0.7</formula>
      <formula>1.2</formula>
    </cfRule>
    <cfRule type="cellIs" dxfId="10" priority="15" operator="between">
      <formula>0.5</formula>
      <formula>0.7</formula>
    </cfRule>
    <cfRule type="cellIs" dxfId="9" priority="17" operator="greaterThan">
      <formula>1.2</formula>
    </cfRule>
  </conditionalFormatting>
  <conditionalFormatting sqref="M17:M86 M19:N86 M89:N96 N87:N88">
    <cfRule type="cellIs" dxfId="8" priority="10" operator="greaterThan">
      <formula>0.7</formula>
    </cfRule>
    <cfRule type="cellIs" dxfId="7" priority="11" operator="between">
      <formula>0.5</formula>
      <formula>0.7</formula>
    </cfRule>
  </conditionalFormatting>
  <conditionalFormatting sqref="N13:N18">
    <cfRule type="containsText" dxfId="6" priority="5" operator="containsText" text="ND">
      <formula>NOT(ISERROR(SEARCH("ND",N13)))</formula>
    </cfRule>
    <cfRule type="cellIs" dxfId="5" priority="6" operator="greaterThan">
      <formula>0.7</formula>
    </cfRule>
    <cfRule type="cellIs" dxfId="4" priority="7" operator="between">
      <formula>0.5</formula>
      <formula>0.7</formula>
    </cfRule>
    <cfRule type="cellIs" dxfId="3" priority="8" operator="lessThan">
      <formula>0.5</formula>
    </cfRule>
  </conditionalFormatting>
  <conditionalFormatting sqref="M87:M88">
    <cfRule type="cellIs" dxfId="2" priority="2" operator="between">
      <formula>0</formula>
      <formula>1</formula>
    </cfRule>
    <cfRule type="cellIs" priority="1" operator="between">
      <formula>1.01</formula>
      <formula>1.3</formula>
    </cfRule>
    <cfRule type="cellIs" dxfId="1" priority="3" operator="between">
      <formula>1.01</formula>
      <formula>1.3</formula>
    </cfRule>
    <cfRule type="cellIs" dxfId="0" priority="4" operator="greaterThan">
      <formula>1.3</formula>
    </cfRule>
  </conditionalFormatting>
  <pageMargins left="0.25" right="0.25" top="0.75" bottom="0.75" header="0.3" footer="0.3"/>
  <pageSetup paperSize="17" scale="52" fitToHeight="0" orientation="landscape" r:id="rId1"/>
  <rowBreaks count="4" manualBreakCount="4">
    <brk id="26" max="16383" man="1"/>
    <brk id="46" max="16383" man="1"/>
    <brk id="70" max="16383" man="1"/>
    <brk id="88"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CEDULA 1Tr23</vt:lpstr>
      <vt:lpstr>CEDULA 2Tr23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DPM</dc:creator>
  <cp:keywords/>
  <dc:description/>
  <cp:lastModifiedBy>Alma</cp:lastModifiedBy>
  <cp:revision/>
  <dcterms:created xsi:type="dcterms:W3CDTF">2020-03-29T23:09:10Z</dcterms:created>
  <dcterms:modified xsi:type="dcterms:W3CDTF">2023-07-10T15:36:25Z</dcterms:modified>
  <cp:category/>
  <cp:contentStatus/>
</cp:coreProperties>
</file>