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324"/>
  <workbookPr/>
  <mc:AlternateContent xmlns:mc="http://schemas.openxmlformats.org/markup-compatibility/2006">
    <mc:Choice Requires="x15">
      <x15ac:absPath xmlns:x15ac="http://schemas.microsoft.com/office/spreadsheetml/2010/11/ac" url="C:\Users\neoro.LAPTOP-UD3IPH5N\Desktop\4 trimestre\opabiem\PLANEACION cedula, fichas, formato seguimiento3TR24 Y 4TOTIM 2024 BIEN\"/>
    </mc:Choice>
  </mc:AlternateContent>
  <xr:revisionPtr revIDLastSave="0" documentId="13_ncr:1_{20932C48-5438-4377-8BBF-0FBBB81BC38C}" xr6:coauthVersionLast="47" xr6:coauthVersionMax="47" xr10:uidLastSave="{00000000-0000-0000-0000-000000000000}"/>
  <bookViews>
    <workbookView xWindow="-108" yWindow="-108" windowWidth="23256" windowHeight="12456" xr2:uid="{00000000-000D-0000-FFFF-FFFF00000000}"/>
  </bookViews>
  <sheets>
    <sheet name="CEDULA 1TR23 E2" sheetId="1" r:id="rId1"/>
    <sheet name="CEDULA 1TR23 E2 (2)" sheetId="2" r:id="rId2"/>
  </sheets>
  <definedNames>
    <definedName name="_xlnm.Print_Area" localSheetId="0">'CEDULA 1TR23 E2'!$C$3:$Q$43</definedName>
    <definedName name="_xlnm.Print_Area" localSheetId="1">'CEDULA 1TR23 E2 (2)'!$C$3:$Q$43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14" i="1" l="1"/>
  <c r="M16" i="1"/>
  <c r="M18" i="1"/>
  <c r="M20" i="1"/>
  <c r="M22" i="1"/>
  <c r="M24" i="1"/>
  <c r="M26" i="1"/>
  <c r="M28" i="1"/>
  <c r="M30" i="1"/>
  <c r="M32" i="1"/>
  <c r="M34" i="1"/>
  <c r="M12" i="1"/>
  <c r="N34" i="2"/>
  <c r="M34" i="2"/>
  <c r="N32" i="2"/>
  <c r="M32" i="2"/>
  <c r="N30" i="2"/>
  <c r="M30" i="2"/>
  <c r="N28" i="2"/>
  <c r="M28" i="2"/>
  <c r="N26" i="2"/>
  <c r="M26" i="2"/>
  <c r="N24" i="2"/>
  <c r="M24" i="2"/>
  <c r="N22" i="2"/>
  <c r="M22" i="2"/>
  <c r="N20" i="2"/>
  <c r="M20" i="2"/>
  <c r="N18" i="2"/>
  <c r="M18" i="2"/>
  <c r="N16" i="2"/>
  <c r="M16" i="2"/>
  <c r="N14" i="2"/>
  <c r="M14" i="2"/>
  <c r="N12" i="2"/>
  <c r="M12" i="2"/>
  <c r="N10" i="2"/>
  <c r="M10" i="2"/>
  <c r="N12" i="1" l="1"/>
  <c r="N16" i="1"/>
  <c r="N18" i="1"/>
  <c r="N20" i="1"/>
  <c r="N22" i="1"/>
  <c r="N24" i="1"/>
  <c r="N26" i="1"/>
  <c r="N28" i="1"/>
  <c r="N30" i="1"/>
  <c r="N32" i="1"/>
  <c r="N34" i="1"/>
  <c r="N14" i="1"/>
  <c r="N10" i="1"/>
  <c r="M10" i="1"/>
</calcChain>
</file>

<file path=xl/sharedStrings.xml><?xml version="1.0" encoding="utf-8"?>
<sst xmlns="http://schemas.openxmlformats.org/spreadsheetml/2006/main" count="224" uniqueCount="77">
  <si>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</si>
  <si>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</si>
  <si>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</si>
  <si>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</si>
  <si>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</si>
  <si>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</si>
  <si>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</si>
  <si>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</si>
  <si>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</si>
  <si>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</si>
  <si>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</si>
  <si>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</si>
  <si>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</si>
  <si>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</si>
  <si>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</si>
  <si>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</si>
  <si>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</si>
  <si>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</si>
  <si>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SENTIDO DEL INDICADOR 
( ascendente, descendente, regular o nominal)</t>
  </si>
  <si>
    <t xml:space="preserve">PROGRAMA PRESUPUESTARIO ANUAL: </t>
  </si>
  <si>
    <t>Ascendente</t>
  </si>
  <si>
    <t>Trimestral</t>
  </si>
  <si>
    <t>PMGB= Porcentaje de maquila de ganado bovino.</t>
  </si>
  <si>
    <t>ELABORÓ</t>
  </si>
  <si>
    <t>AUTORIZÓ</t>
  </si>
  <si>
    <t>Lic. Cruz Amairany Morgan Padrón</t>
  </si>
  <si>
    <t>Mtro. Enrique E. Encalada Sánchez</t>
  </si>
  <si>
    <t>Dirección de Planeación de la DGPM</t>
  </si>
  <si>
    <t xml:space="preserve">   Administradora Unica de OPABIEM</t>
  </si>
  <si>
    <t>_____________________________________________</t>
  </si>
  <si>
    <t>_______________________________________________</t>
  </si>
  <si>
    <t>REVISÓ</t>
  </si>
  <si>
    <t>______________________________________</t>
  </si>
  <si>
    <t xml:space="preserve"> </t>
  </si>
  <si>
    <t>SI</t>
  </si>
  <si>
    <t>C. Silvia Flores Resendiz</t>
  </si>
  <si>
    <t xml:space="preserve">Auxiliar Administrativo </t>
  </si>
  <si>
    <t>E-PPA 2.4 Programa de Servicios Funerarios Integrales y de Rastro Municipal</t>
  </si>
  <si>
    <t>Descendente</t>
  </si>
  <si>
    <t>Anual</t>
  </si>
  <si>
    <t>2.4.1 Contribuir en la implementación de acciones que permitan cerrar las brechas de la desigualdad social y reactiven la economía diversificándola y contribuyan a reducir la exclusión social, fortalecer y mejorar la calidad de vida de las familias mediante servicios de calidad en funeraria municipal, panteon municipal y rastro municipal,  a cargo de la Operadora y Administradora de Bienes Municipales.</t>
  </si>
  <si>
    <t>2.4.1..1 La poblacion benitojuarense recibe los servicios de calidad en funeraria municipal, panteon municipal y rastro municipal,  a cargo de la Operadora y Administradora de Bienes Municipales.</t>
  </si>
  <si>
    <t xml:space="preserve">2.4.1.1.1 Servicios de funeraria y panteón dirigidos a la población benitojuarense realizados. </t>
  </si>
  <si>
    <t>2.4.1.1.1.1  Ejecución de servicios de velación y sepultura</t>
  </si>
  <si>
    <t>2.4.1.1.1.2  Ejecución de servicios de velación y cremación</t>
  </si>
  <si>
    <t>2.4.1.1.2  Servicios operativos y técnicos de ganadería dirgido a introductores en todas las áreas del rastro.</t>
  </si>
  <si>
    <t>2.4.1.1.2.1. Ejecución de servicios de maquila de ganado bovino.</t>
  </si>
  <si>
    <t>2.4.1.1.2.2. Ejecución de servicios de maquila de ganado porcino.</t>
  </si>
  <si>
    <t>2.4.1.1.2.3.  Ejecución de servicios de maquila de ganado ovino.</t>
  </si>
  <si>
    <t xml:space="preserve">2.4.1.1.3 Servicios de sepulturas </t>
  </si>
  <si>
    <t>2.4.1.1.3.1 Ejecución de servicios de sepulturas de Panteón Municipal</t>
  </si>
  <si>
    <t>2.4.1.1.3.2  Ejecución de servicios de sepulturas funerarias externas</t>
  </si>
  <si>
    <t xml:space="preserve">2.4.1.1.3.3. Regularizacion con familiares de bovedas abandonadas o con adeudos de refrendos </t>
  </si>
  <si>
    <r>
      <rPr>
        <b/>
        <sz val="10"/>
        <color theme="1"/>
        <rFont val="Arial"/>
        <family val="2"/>
      </rPr>
      <t>IGCU</t>
    </r>
    <r>
      <rPr>
        <sz val="10"/>
        <color theme="1"/>
        <rFont val="Arial"/>
        <family val="2"/>
      </rPr>
      <t>: Índice General de Competitividad Urbana</t>
    </r>
  </si>
  <si>
    <r>
      <t>PSFR:</t>
    </r>
    <r>
      <rPr>
        <sz val="10"/>
        <color theme="1"/>
        <rFont val="Arial"/>
        <family val="2"/>
      </rPr>
      <t>Porcentaje de Servicios Funerarios Realizados.</t>
    </r>
  </si>
  <si>
    <r>
      <rPr>
        <b/>
        <sz val="10"/>
        <color theme="1"/>
        <rFont val="Arial"/>
        <family val="2"/>
      </rPr>
      <t xml:space="preserve">PSVS: </t>
    </r>
    <r>
      <rPr>
        <sz val="10"/>
        <color theme="1"/>
        <rFont val="Arial"/>
        <family val="2"/>
      </rPr>
      <t>Porcentaje de Servicios de Velación y Sepultura.</t>
    </r>
  </si>
  <si>
    <r>
      <rPr>
        <b/>
        <sz val="10"/>
        <color theme="1"/>
        <rFont val="Arial"/>
        <family val="2"/>
      </rPr>
      <t xml:space="preserve">PSVC: </t>
    </r>
    <r>
      <rPr>
        <sz val="10"/>
        <color theme="1"/>
        <rFont val="Arial"/>
        <family val="2"/>
      </rPr>
      <t>Porcentaje de Servicios de Velación y Cremación.</t>
    </r>
  </si>
  <si>
    <r>
      <t xml:space="preserve">PIIR= </t>
    </r>
    <r>
      <rPr>
        <sz val="10"/>
        <color theme="1"/>
        <rFont val="Arial"/>
        <family val="2"/>
      </rPr>
      <t>Porcentaje de Incremento de Introductres en Rastro.</t>
    </r>
  </si>
  <si>
    <r>
      <rPr>
        <b/>
        <sz val="10"/>
        <color theme="1"/>
        <rFont val="Arial"/>
        <family val="2"/>
      </rPr>
      <t xml:space="preserve">Meta trimestral: </t>
    </r>
    <r>
      <rPr>
        <sz val="10"/>
        <color theme="1"/>
        <rFont val="Arial"/>
        <family val="2"/>
      </rPr>
      <t>El Rastro Municipal se encuentra en suspención de operaciones como resultado de la Vigésima Novena Sesión Ordinaria del H. Ayuntamiento de Benito Juárez, 2021-2014, de fecha 27 de enero de 2023.</t>
    </r>
  </si>
  <si>
    <r>
      <t xml:space="preserve">PMGP= </t>
    </r>
    <r>
      <rPr>
        <sz val="10"/>
        <color theme="1"/>
        <rFont val="Arial"/>
        <family val="2"/>
      </rPr>
      <t>Porcentaje de maquila de ganado porcino.</t>
    </r>
  </si>
  <si>
    <r>
      <t xml:space="preserve">PMGO= </t>
    </r>
    <r>
      <rPr>
        <sz val="10"/>
        <color theme="1"/>
        <rFont val="Arial"/>
        <family val="2"/>
      </rPr>
      <t>Porcentaje de maquila de ganado ovino.</t>
    </r>
  </si>
  <si>
    <r>
      <t xml:space="preserve">PBOC: </t>
    </r>
    <r>
      <rPr>
        <sz val="10"/>
        <color theme="1"/>
        <rFont val="Arial"/>
        <family val="2"/>
      </rPr>
      <t>Porcentaje de Bovedas Ocupadas Censadas</t>
    </r>
  </si>
  <si>
    <r>
      <t xml:space="preserve">PSSRM: </t>
    </r>
    <r>
      <rPr>
        <sz val="10"/>
        <color theme="1"/>
        <rFont val="Arial"/>
        <family val="2"/>
      </rPr>
      <t xml:space="preserve">porcentaje de Servicios de Sepultura, realizados </t>
    </r>
  </si>
  <si>
    <r>
      <t xml:space="preserve">PSSE: </t>
    </r>
    <r>
      <rPr>
        <sz val="10"/>
        <color theme="1"/>
        <rFont val="Arial"/>
        <family val="2"/>
      </rPr>
      <t>porcentaje de servicios de sepultura ejecutadas</t>
    </r>
  </si>
  <si>
    <r>
      <t xml:space="preserve">PBR: </t>
    </r>
    <r>
      <rPr>
        <sz val="10"/>
        <color theme="1"/>
        <rFont val="Arial"/>
        <family val="2"/>
      </rPr>
      <t>Porcentaje de Bóvedas regulaizadas</t>
    </r>
  </si>
  <si>
    <r>
      <t xml:space="preserve">PAI: </t>
    </r>
    <r>
      <rPr>
        <sz val="10"/>
        <color theme="1"/>
        <rFont val="Arial"/>
        <family val="2"/>
      </rPr>
      <t>Porcentaje de servicios entregados por OPABIEM a la población.</t>
    </r>
  </si>
  <si>
    <t>PERÍODO QUE SE INFORMA: DEL 1 DE ENERO AL 30 DE SEPTIEMBRE DE 2024</t>
  </si>
  <si>
    <r>
      <rPr>
        <b/>
        <sz val="10"/>
        <color theme="1"/>
        <rFont val="Arial"/>
        <family val="2"/>
      </rPr>
      <t>Meta trimestral:</t>
    </r>
    <r>
      <rPr>
        <sz val="10"/>
        <color theme="1"/>
        <rFont val="Arial"/>
        <family val="2"/>
      </rPr>
      <t xml:space="preserve"> Se realizarón 376 de 525 servicios planteados durante el Tercer Trimestre de 2024, alcanzando el 71.62% sobre la meta planteada respecto del mismo.                                                                                                                   </t>
    </r>
    <r>
      <rPr>
        <b/>
        <sz val="10"/>
        <color theme="1"/>
        <rFont val="Arial"/>
        <family val="2"/>
      </rPr>
      <t xml:space="preserve">Meta anual: </t>
    </r>
    <r>
      <rPr>
        <sz val="10"/>
        <color theme="1"/>
        <rFont val="Arial"/>
        <family val="2"/>
      </rPr>
      <t>Con respecto al avance alcanzado se acumulo el 52.54% sobre la meta anual planteada. 
No omito manifestar que el Rastro Municipal se encuentra en suspención de operaciones como resultado de la Vigésima Novena Sesión Ordinaria del H. Ayuntamiento de Benito Juárez, 2021-2014, de fecha 27 de enero de 2023.</t>
    </r>
  </si>
  <si>
    <r>
      <rPr>
        <b/>
        <sz val="10"/>
        <color theme="1"/>
        <rFont val="Arial"/>
        <family val="2"/>
      </rPr>
      <t>Meta trimestral:</t>
    </r>
    <r>
      <rPr>
        <sz val="10"/>
        <color theme="1"/>
        <rFont val="Arial"/>
        <family val="2"/>
      </rPr>
      <t xml:space="preserve"> La variación entre la meta planteada y los servicios funerarios realizados se deben a queactualmente en existe gran competencia en los servicios funerarios con empresas particulares.                                                                                                    </t>
    </r>
    <r>
      <rPr>
        <b/>
        <sz val="10"/>
        <color theme="1"/>
        <rFont val="Arial"/>
        <family val="2"/>
      </rPr>
      <t xml:space="preserve">Meta anual: </t>
    </r>
    <r>
      <rPr>
        <sz val="10"/>
        <color theme="1"/>
        <rFont val="Arial"/>
        <family val="2"/>
      </rPr>
      <t xml:space="preserve">Con respecto al avance alcanzado se acumulo el 48.95% sobre la meta anual planteada. </t>
    </r>
  </si>
  <si>
    <r>
      <rPr>
        <b/>
        <sz val="10"/>
        <color theme="1"/>
        <rFont val="Arial"/>
        <family val="2"/>
      </rPr>
      <t>Meta trimestral:</t>
    </r>
    <r>
      <rPr>
        <sz val="10"/>
        <color theme="1"/>
        <rFont val="Arial"/>
        <family val="2"/>
      </rPr>
      <t xml:space="preserve"> Se logro la meta planeada para el Tercer Trimestre respecto de esta actividad.                                                                                                    </t>
    </r>
    <r>
      <rPr>
        <b/>
        <sz val="10"/>
        <color theme="1"/>
        <rFont val="Arial"/>
        <family val="2"/>
      </rPr>
      <t xml:space="preserve">Meta anual: </t>
    </r>
    <r>
      <rPr>
        <sz val="10"/>
        <color theme="1"/>
        <rFont val="Arial"/>
        <family val="2"/>
      </rPr>
      <t xml:space="preserve">Con respecto al avance alcanzado se acumulo el 66.32% sobre la meta anual planteada. </t>
    </r>
  </si>
  <si>
    <r>
      <rPr>
        <b/>
        <sz val="10"/>
        <color theme="1"/>
        <rFont val="Arial"/>
        <family val="2"/>
      </rPr>
      <t>Meta trimestral</t>
    </r>
    <r>
      <rPr>
        <sz val="10"/>
        <color theme="1"/>
        <rFont val="Arial"/>
        <family val="2"/>
      </rPr>
      <t xml:space="preserve">: Los servicios de panteón alcanzaron el 45.33% de la meta planteada respecto al Tercer Trimestre de 2024, en virtud que durante el trimestre reportado no se llevaron a cabo sepulturas ejecutadas por la funeraria municipal suficientes.
</t>
    </r>
    <r>
      <rPr>
        <b/>
        <sz val="10"/>
        <color theme="1"/>
        <rFont val="Arial"/>
        <family val="2"/>
      </rPr>
      <t xml:space="preserve">Meta anual: </t>
    </r>
    <r>
      <rPr>
        <sz val="10"/>
        <color theme="1"/>
        <rFont val="Arial"/>
        <family val="2"/>
      </rPr>
      <t>Con respecto al avance alcanzado se acumulo el 31% sobre la meta anual planteada.</t>
    </r>
  </si>
  <si>
    <r>
      <rPr>
        <b/>
        <sz val="10"/>
        <color theme="1"/>
        <rFont val="Arial"/>
        <family val="2"/>
      </rPr>
      <t>Meta trimestral</t>
    </r>
    <r>
      <rPr>
        <sz val="10"/>
        <color theme="1"/>
        <rFont val="Arial"/>
        <family val="2"/>
      </rPr>
      <t xml:space="preserve">: Los servicios de panteón alcanzaron el 30% de la meta planteada respecto al Tercer Trimestre de 2024, en virtud que durante el trimestre reportado no se llevaron a cabo sepulturas ejecutadas por la funeraria externas suficientes.
</t>
    </r>
    <r>
      <rPr>
        <b/>
        <sz val="10"/>
        <color theme="1"/>
        <rFont val="Arial"/>
        <family val="2"/>
      </rPr>
      <t xml:space="preserve">Meta anual: </t>
    </r>
    <r>
      <rPr>
        <sz val="10"/>
        <color theme="1"/>
        <rFont val="Arial"/>
        <family val="2"/>
      </rPr>
      <t>Con respecto al avance alcanzado se acumulo el 33.50% sobre la meta anual planteada.</t>
    </r>
  </si>
  <si>
    <t>Este indicador se modificó como una tasa de variación de lo alcanzado respecto a lo programado en la actualización del Plan Municipal de Desarrollo 2021-2024.
El Instituto Mexicano para la Competitividad A. C. IMCO actualiza y publica las posiciones de los municipios con poblaciones superiores a 500,000 habitantes y menores a un millón, que corresponde a Cancún. En este segundo trimestre la posición ocupada sigue siendo la misma disponible en 2023.
La tasa de variación en el avance trimestral fue de 25%, un valor positivo que indica que el porcentaje de variación en la posición coupada en el Índice General de Competitividad Urbana del IMCO se incrementó en lugar de disminuir respecto a lo esperado.
El avance anual en el segundo trimestre es igual al avance trimestral del segundo trimestre debido a que al aplicar la fórmula establecida en la Guía arroja el mismo resultado.</t>
  </si>
  <si>
    <r>
      <rPr>
        <b/>
        <sz val="10"/>
        <color theme="1"/>
        <rFont val="Arial"/>
        <family val="2"/>
      </rPr>
      <t>Meta trimestral:</t>
    </r>
    <r>
      <rPr>
        <sz val="10"/>
        <color theme="1"/>
        <rFont val="Arial"/>
        <family val="2"/>
      </rPr>
      <t xml:space="preserve"> Se logro la meta planeada para el Tercer Trimestre respecto de esta actividad, rebasando lo proyectado, en virtud que la población opto por el servicio de cremación sobre la sepultura.                                                                                                     </t>
    </r>
    <r>
      <rPr>
        <b/>
        <sz val="10"/>
        <color theme="1"/>
        <rFont val="Arial"/>
        <family val="2"/>
      </rPr>
      <t xml:space="preserve">Meta anual: </t>
    </r>
    <r>
      <rPr>
        <sz val="10"/>
        <color theme="1"/>
        <rFont val="Arial"/>
        <family val="2"/>
      </rPr>
      <t xml:space="preserve">Con respecto al avance alcanzado se acumulo el 83.68% sobre la meta anual planteada. </t>
    </r>
  </si>
  <si>
    <r>
      <rPr>
        <b/>
        <sz val="10"/>
        <color theme="1"/>
        <rFont val="Arial"/>
        <family val="2"/>
      </rPr>
      <t>Meta trimestral</t>
    </r>
    <r>
      <rPr>
        <sz val="10"/>
        <color theme="1"/>
        <rFont val="Arial"/>
        <family val="2"/>
      </rPr>
      <t xml:space="preserve">: Los servicios de panteón alcanzaron el 64.24% de la meta planteada respecto al Tercer Trimestre de 2024, en virtud que durante el trimestre reportado no se llevaron a cabo sepulturas ejecutadas por la funeraria municipal o externas suficientes.
</t>
    </r>
    <r>
      <rPr>
        <b/>
        <sz val="10"/>
        <color theme="1"/>
        <rFont val="Arial"/>
        <family val="2"/>
      </rPr>
      <t xml:space="preserve">Meta anual: </t>
    </r>
    <r>
      <rPr>
        <sz val="10"/>
        <color theme="1"/>
        <rFont val="Arial"/>
        <family val="2"/>
      </rPr>
      <t>Con respecto al avance alcanzado se acumulo el 49.79% sobre la meta anual planteada.</t>
    </r>
  </si>
  <si>
    <r>
      <rPr>
        <b/>
        <sz val="10"/>
        <color theme="1"/>
        <rFont val="Arial"/>
        <family val="2"/>
      </rPr>
      <t xml:space="preserve">Meta trimestral: </t>
    </r>
    <r>
      <rPr>
        <sz val="10"/>
        <color theme="1"/>
        <rFont val="Arial"/>
        <family val="2"/>
      </rPr>
      <t xml:space="preserve">Respecto a esta actividad se obtuvo el 83.60% de avance en el Tercer Trimestre, pues se llevaron a cabo 209 servicios de los 250 planeados.
</t>
    </r>
    <r>
      <rPr>
        <b/>
        <sz val="10"/>
        <color theme="1"/>
        <rFont val="Arial"/>
        <family val="2"/>
      </rPr>
      <t xml:space="preserve">Meta anual: </t>
    </r>
    <r>
      <rPr>
        <sz val="10"/>
        <color theme="1"/>
        <rFont val="Arial"/>
        <family val="2"/>
      </rPr>
      <t>Con respecto al avance alcanzado se acumulo el 59.92% sobre la meta anual planteada.</t>
    </r>
  </si>
  <si>
    <t>PERÍODO QUE SE INFORMA: DEL 1 DE ENERO AL 30 DE DICIEMBRE DE 2024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</si>
</sst>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7" x14ac:knownFonts="1">
    <font>
      <sz val="11"/>
      <color theme="1"/>
      <name val="Calibri"/>
      <family val="2"/>
      <scheme val="minor"/>
    </font>
    <font>
      <sz val="11"/>
      <color theme="1"/>
      <name val="Calibri"/>
      <family val="2"/>
      <scheme val="minor"/>
    </font>
    <font>
      <b/>
      <sz val="14"/>
      <color theme="1"/>
      <name val="Calibri"/>
      <family val="2"/>
      <scheme val="minor"/>
    </font>
    <font>
      <b/>
      <sz val="12"/>
      <color theme="1"/>
      <name val="Arial"/>
      <family val="2"/>
    </font>
    <font>
      <sz val="10"/>
      <color theme="1"/>
      <name val="Arial"/>
      <family val="2"/>
    </font>
    <font>
      <sz val="11"/>
      <color rgb="FF9C6500"/>
      <name val="Calibri"/>
      <family val="2"/>
      <scheme val="minor"/>
    </font>
    <font>
      <b/>
      <sz val="10"/>
      <color theme="1"/>
      <name val="Arial"/>
      <family val="2"/>
    </font>
  </fonts>
  <fills count="9">
    <fill>
      <patternFill patternType="none"/>
    </fill>
    <fill>
      <patternFill patternType="gray125"/>
    </fill>
    <fill>
      <patternFill patternType="solid">
        <fgColor theme="0"/>
        <bgColor indexed="64"/>
      </patternFill>
    </fill>
    <fill>
      <patternFill patternType="solid">
        <fgColor rgb="FFFFEB9C"/>
      </patternFill>
    </fill>
    <fill>
      <patternFill patternType="solid">
        <fgColor rgb="FFFFFF00"/>
        <bgColor indexed="64"/>
      </patternFill>
    </fill>
    <fill>
      <patternFill patternType="solid">
        <fgColor rgb="FFFFCCFF"/>
        <bgColor indexed="64"/>
      </patternFill>
    </fill>
    <fill>
      <patternFill patternType="solid">
        <fgColor rgb="FF92D050"/>
        <bgColor indexed="64"/>
      </patternFill>
    </fill>
    <fill>
      <patternFill patternType="solid">
        <fgColor rgb="FF00B0F0"/>
        <bgColor indexed="64"/>
      </patternFill>
    </fill>
    <fill>
      <patternFill patternType="solid">
        <fgColor rgb="FF66FF99"/>
        <bgColor indexed="64"/>
      </patternFill>
    </fill>
  </fills>
  <borders count="31">
    <border>
      <left/>
      <right/>
      <top/>
      <bottom/>
      <diagonal/>
    </border>
    <border>
      <left style="thin">
        <color indexed="64"/>
      </left>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style="thin">
        <color indexed="64"/>
      </bottom>
      <diagonal/>
    </border>
    <border>
      <left/>
      <right/>
      <top/>
      <bottom style="thin">
        <color indexed="64"/>
      </bottom>
      <diagonal/>
    </border>
    <border>
      <left style="dotted">
        <color indexed="64"/>
      </left>
      <right style="dotted">
        <color indexed="64"/>
      </right>
      <top style="thin">
        <color indexed="64"/>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right style="medium">
        <color indexed="64"/>
      </right>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top style="thin">
        <color indexed="64"/>
      </top>
      <bottom style="thin">
        <color indexed="64"/>
      </bottom>
      <diagonal/>
    </border>
  </borders>
  <cellStyleXfs count="3">
    <xf numFmtId="0" fontId="0" fillId="0" borderId="0"/>
    <xf numFmtId="9" fontId="1" fillId="0" borderId="0" applyFont="0" applyFill="0" applyBorder="0" applyAlignment="0" applyProtection="0"/>
    <xf numFmtId="0" fontId="5" fillId="3" borderId="0" applyNumberFormat="0" applyBorder="0" applyAlignment="0" applyProtection="0"/>
  </cellStyleXfs>
  <cellXfs count="151">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2" fillId="2" borderId="15" xfId="0" applyFont="1" applyFill="1" applyBorder="1" applyAlignment="1">
      <alignment vertical="center" wrapText="1"/>
    </xf>
    <xf numFmtId="0" fontId="6" fillId="2" borderId="2" xfId="0" applyFont="1" applyFill="1" applyBorder="1" applyAlignment="1">
      <alignment horizontal="center" vertical="center" wrapText="1"/>
    </xf>
    <xf numFmtId="10" fontId="6" fillId="2" borderId="2" xfId="0" applyNumberFormat="1" applyFont="1" applyFill="1" applyBorder="1" applyAlignment="1">
      <alignment horizontal="center" vertical="center" wrapText="1"/>
    </xf>
    <xf numFmtId="0" fontId="4" fillId="2" borderId="2" xfId="0" applyFont="1" applyFill="1" applyBorder="1" applyAlignment="1">
      <alignment horizontal="center" vertical="center" wrapText="1"/>
    </xf>
    <xf numFmtId="3" fontId="4" fillId="2" borderId="2" xfId="0" applyNumberFormat="1" applyFont="1" applyFill="1" applyBorder="1" applyAlignment="1">
      <alignment horizontal="center" vertical="center" wrapText="1"/>
    </xf>
    <xf numFmtId="0" fontId="4" fillId="2" borderId="2" xfId="2" applyFont="1" applyFill="1" applyBorder="1" applyAlignment="1">
      <alignment horizontal="center" vertical="center"/>
    </xf>
    <xf numFmtId="3" fontId="4" fillId="2" borderId="4" xfId="0" applyNumberFormat="1" applyFont="1" applyFill="1" applyBorder="1" applyAlignment="1">
      <alignment horizontal="center" vertical="center" wrapText="1"/>
    </xf>
    <xf numFmtId="0" fontId="4" fillId="2" borderId="22" xfId="0" applyFont="1" applyFill="1" applyBorder="1" applyAlignment="1">
      <alignment wrapText="1"/>
    </xf>
    <xf numFmtId="0" fontId="4" fillId="2" borderId="0" xfId="0" applyFont="1" applyFill="1" applyAlignment="1">
      <alignment horizontal="center" vertical="center" wrapText="1"/>
    </xf>
    <xf numFmtId="0" fontId="4" fillId="2" borderId="0" xfId="0" applyFont="1" applyFill="1"/>
    <xf numFmtId="0" fontId="4" fillId="2" borderId="0" xfId="0" applyFont="1" applyFill="1" applyAlignment="1">
      <alignment vertical="center" wrapText="1"/>
    </xf>
    <xf numFmtId="0" fontId="4" fillId="2" borderId="0" xfId="0" applyFont="1" applyFill="1" applyAlignment="1">
      <alignment vertical="center"/>
    </xf>
    <xf numFmtId="10" fontId="4" fillId="2" borderId="0" xfId="0" applyNumberFormat="1" applyFont="1" applyFill="1"/>
    <xf numFmtId="0" fontId="4" fillId="2" borderId="0" xfId="0" applyFont="1" applyFill="1" applyAlignment="1">
      <alignment horizontal="center" vertical="top"/>
    </xf>
    <xf numFmtId="0" fontId="4" fillId="2" borderId="23" xfId="0" applyFont="1" applyFill="1" applyBorder="1" applyAlignment="1">
      <alignment horizontal="center" vertical="top"/>
    </xf>
    <xf numFmtId="0" fontId="6" fillId="2" borderId="22" xfId="0" applyFont="1" applyFill="1" applyBorder="1" applyAlignment="1">
      <alignment horizontal="center" wrapText="1"/>
    </xf>
    <xf numFmtId="0" fontId="6" fillId="2" borderId="0" xfId="0" applyFont="1" applyFill="1" applyAlignment="1">
      <alignment horizontal="center" vertical="center" wrapText="1"/>
    </xf>
    <xf numFmtId="0" fontId="6" fillId="2" borderId="0" xfId="0" applyFont="1" applyFill="1"/>
    <xf numFmtId="10" fontId="6" fillId="2" borderId="0" xfId="0" applyNumberFormat="1" applyFont="1" applyFill="1"/>
    <xf numFmtId="0" fontId="0" fillId="2" borderId="22" xfId="0" applyFill="1" applyBorder="1" applyAlignment="1">
      <alignment wrapText="1"/>
    </xf>
    <xf numFmtId="0" fontId="0" fillId="2" borderId="0" xfId="0" applyFill="1" applyAlignment="1">
      <alignment horizontal="center" vertical="center" wrapText="1"/>
    </xf>
    <xf numFmtId="0" fontId="0" fillId="2" borderId="0" xfId="0" applyFill="1"/>
    <xf numFmtId="0" fontId="0" fillId="2" borderId="0" xfId="0" applyFill="1" applyAlignment="1">
      <alignment vertical="center" wrapText="1"/>
    </xf>
    <xf numFmtId="0" fontId="0" fillId="2" borderId="0" xfId="0" applyFill="1" applyAlignment="1">
      <alignment vertical="center"/>
    </xf>
    <xf numFmtId="10" fontId="0" fillId="2" borderId="0" xfId="0" applyNumberFormat="1" applyFill="1"/>
    <xf numFmtId="0" fontId="0" fillId="2" borderId="0" xfId="0" applyFill="1" applyAlignment="1">
      <alignment horizontal="center" vertical="top"/>
    </xf>
    <xf numFmtId="0" fontId="0" fillId="2" borderId="23" xfId="0" applyFill="1" applyBorder="1" applyAlignment="1">
      <alignment horizontal="center" vertical="top"/>
    </xf>
    <xf numFmtId="0" fontId="0" fillId="2" borderId="24" xfId="0" applyFill="1" applyBorder="1" applyAlignment="1">
      <alignment wrapText="1"/>
    </xf>
    <xf numFmtId="0" fontId="0" fillId="2" borderId="25" xfId="0" applyFill="1" applyBorder="1" applyAlignment="1">
      <alignment horizontal="center" vertical="center" wrapText="1"/>
    </xf>
    <xf numFmtId="0" fontId="0" fillId="2" borderId="25" xfId="0" applyFill="1" applyBorder="1"/>
    <xf numFmtId="0" fontId="0" fillId="2" borderId="25" xfId="0" applyFill="1" applyBorder="1" applyAlignment="1">
      <alignment vertical="center" wrapText="1"/>
    </xf>
    <xf numFmtId="0" fontId="0" fillId="2" borderId="25" xfId="0" applyFill="1" applyBorder="1" applyAlignment="1">
      <alignment vertical="center"/>
    </xf>
    <xf numFmtId="10" fontId="0" fillId="2" borderId="25" xfId="0" applyNumberFormat="1" applyFill="1" applyBorder="1"/>
    <xf numFmtId="0" fontId="0" fillId="2" borderId="25" xfId="0" applyFill="1" applyBorder="1" applyAlignment="1">
      <alignment horizontal="center" vertical="top"/>
    </xf>
    <xf numFmtId="0" fontId="0" fillId="2" borderId="26" xfId="0" applyFill="1" applyBorder="1" applyAlignment="1">
      <alignment horizontal="center" vertical="top"/>
    </xf>
    <xf numFmtId="0" fontId="4" fillId="2" borderId="4" xfId="0" applyFont="1" applyFill="1" applyBorder="1" applyAlignment="1">
      <alignment horizontal="center" vertical="center" wrapText="1"/>
    </xf>
    <xf numFmtId="3" fontId="4" fillId="4" borderId="2" xfId="0" applyNumberFormat="1" applyFont="1" applyFill="1" applyBorder="1" applyAlignment="1">
      <alignment horizontal="center" vertical="center" wrapText="1"/>
    </xf>
    <xf numFmtId="3" fontId="4" fillId="5" borderId="4" xfId="0" applyNumberFormat="1" applyFont="1" applyFill="1" applyBorder="1" applyAlignment="1">
      <alignment horizontal="center" vertical="center" wrapText="1"/>
    </xf>
    <xf numFmtId="3" fontId="4" fillId="6" borderId="2" xfId="0" applyNumberFormat="1" applyFont="1" applyFill="1" applyBorder="1" applyAlignment="1">
      <alignment horizontal="center" vertical="center" wrapText="1"/>
    </xf>
    <xf numFmtId="3" fontId="4" fillId="7" borderId="2" xfId="0" applyNumberFormat="1" applyFont="1" applyFill="1" applyBorder="1" applyAlignment="1">
      <alignment horizontal="center" vertical="center" wrapText="1"/>
    </xf>
    <xf numFmtId="3" fontId="4" fillId="8" borderId="2" xfId="0" applyNumberFormat="1" applyFont="1" applyFill="1" applyBorder="1" applyAlignment="1">
      <alignment horizontal="center" vertical="center" wrapText="1"/>
    </xf>
    <xf numFmtId="0" fontId="4" fillId="8" borderId="2" xfId="2" applyFont="1" applyFill="1" applyBorder="1" applyAlignment="1">
      <alignment horizontal="center" vertical="center"/>
    </xf>
    <xf numFmtId="0" fontId="4" fillId="2" borderId="5" xfId="0" applyFont="1" applyFill="1" applyBorder="1" applyAlignment="1">
      <alignment horizontal="left" vertical="center" wrapText="1"/>
    </xf>
    <xf numFmtId="0" fontId="4" fillId="2" borderId="8" xfId="0" applyFont="1" applyFill="1" applyBorder="1" applyAlignment="1">
      <alignment horizontal="left" vertical="center" wrapText="1"/>
    </xf>
    <xf numFmtId="0" fontId="4" fillId="2" borderId="19" xfId="0" applyFont="1" applyFill="1" applyBorder="1" applyAlignment="1">
      <alignment horizontal="left" vertical="center" wrapText="1"/>
    </xf>
    <xf numFmtId="0" fontId="4" fillId="2" borderId="9" xfId="0" applyFont="1" applyFill="1" applyBorder="1" applyAlignment="1">
      <alignment horizontal="left" vertical="center" wrapText="1"/>
    </xf>
    <xf numFmtId="0" fontId="4" fillId="2" borderId="10" xfId="0" applyFont="1" applyFill="1" applyBorder="1" applyAlignment="1">
      <alignment horizontal="left" vertical="center" wrapText="1"/>
    </xf>
    <xf numFmtId="0" fontId="4" fillId="2" borderId="21" xfId="0" applyFont="1" applyFill="1" applyBorder="1" applyAlignment="1">
      <alignment horizontal="left" vertical="center" wrapText="1"/>
    </xf>
    <xf numFmtId="0" fontId="4" fillId="2" borderId="5" xfId="0" applyFont="1" applyFill="1" applyBorder="1" applyAlignment="1">
      <alignment horizontal="left" vertical="top" wrapText="1"/>
    </xf>
    <xf numFmtId="0" fontId="4" fillId="2" borderId="8" xfId="0" applyFont="1" applyFill="1" applyBorder="1" applyAlignment="1">
      <alignment horizontal="left" vertical="top" wrapText="1"/>
    </xf>
    <xf numFmtId="0" fontId="4" fillId="2" borderId="19" xfId="0" applyFont="1" applyFill="1" applyBorder="1" applyAlignment="1">
      <alignment horizontal="left" vertical="top" wrapText="1"/>
    </xf>
    <xf numFmtId="0" fontId="4" fillId="2" borderId="9" xfId="0" applyFont="1" applyFill="1" applyBorder="1" applyAlignment="1">
      <alignment horizontal="left" vertical="top" wrapText="1"/>
    </xf>
    <xf numFmtId="0" fontId="4" fillId="2" borderId="10" xfId="0" applyFont="1" applyFill="1" applyBorder="1" applyAlignment="1">
      <alignment horizontal="left" vertical="top" wrapText="1"/>
    </xf>
    <xf numFmtId="0" fontId="4" fillId="2" borderId="21" xfId="0" applyFont="1" applyFill="1" applyBorder="1" applyAlignment="1">
      <alignment horizontal="left" vertical="top" wrapText="1"/>
    </xf>
    <xf numFmtId="10" fontId="4" fillId="2" borderId="3" xfId="0" applyNumberFormat="1" applyFont="1" applyFill="1" applyBorder="1" applyAlignment="1">
      <alignment horizontal="center" vertical="center"/>
    </xf>
    <xf numFmtId="10" fontId="4" fillId="2" borderId="4" xfId="0" applyNumberFormat="1" applyFont="1" applyFill="1" applyBorder="1" applyAlignment="1">
      <alignment horizontal="center" vertical="center"/>
    </xf>
    <xf numFmtId="3" fontId="4" fillId="2" borderId="2" xfId="0" applyNumberFormat="1" applyFont="1" applyFill="1" applyBorder="1" applyAlignment="1">
      <alignment horizontal="center" vertical="center" wrapText="1"/>
    </xf>
    <xf numFmtId="3" fontId="4" fillId="2" borderId="30" xfId="0" applyNumberFormat="1" applyFont="1" applyFill="1" applyBorder="1" applyAlignment="1">
      <alignment horizontal="center" vertical="center" wrapText="1"/>
    </xf>
    <xf numFmtId="0" fontId="4" fillId="2" borderId="5" xfId="0" applyFont="1" applyFill="1" applyBorder="1" applyAlignment="1">
      <alignment horizontal="left" vertical="justify" wrapText="1"/>
    </xf>
    <xf numFmtId="0" fontId="4" fillId="2" borderId="8" xfId="0" applyFont="1" applyFill="1" applyBorder="1" applyAlignment="1">
      <alignment horizontal="left" vertical="justify" wrapText="1"/>
    </xf>
    <xf numFmtId="0" fontId="4" fillId="2" borderId="19" xfId="0" applyFont="1" applyFill="1" applyBorder="1" applyAlignment="1">
      <alignment horizontal="left" vertical="justify" wrapText="1"/>
    </xf>
    <xf numFmtId="0" fontId="4" fillId="2" borderId="9" xfId="0" applyFont="1" applyFill="1" applyBorder="1" applyAlignment="1">
      <alignment horizontal="left" vertical="justify" wrapText="1"/>
    </xf>
    <xf numFmtId="0" fontId="4" fillId="2" borderId="10" xfId="0" applyFont="1" applyFill="1" applyBorder="1" applyAlignment="1">
      <alignment horizontal="left" vertical="justify" wrapText="1"/>
    </xf>
    <xf numFmtId="0" fontId="4" fillId="2" borderId="21" xfId="0" applyFont="1" applyFill="1" applyBorder="1" applyAlignment="1">
      <alignment horizontal="left" vertical="justify" wrapText="1"/>
    </xf>
    <xf numFmtId="0" fontId="6" fillId="2" borderId="16" xfId="0" applyFont="1" applyFill="1" applyBorder="1" applyAlignment="1">
      <alignment horizontal="center" vertical="center" wrapText="1"/>
    </xf>
    <xf numFmtId="0" fontId="6" fillId="2" borderId="2" xfId="0" applyFont="1" applyFill="1" applyBorder="1" applyAlignment="1">
      <alignment horizontal="center" vertical="center" wrapText="1"/>
    </xf>
    <xf numFmtId="0" fontId="4" fillId="2" borderId="11" xfId="0" applyFont="1" applyFill="1" applyBorder="1" applyAlignment="1">
      <alignment horizontal="justify" vertical="center" wrapText="1"/>
    </xf>
    <xf numFmtId="0" fontId="4" fillId="2" borderId="12" xfId="0" applyFont="1" applyFill="1" applyBorder="1" applyAlignment="1">
      <alignment horizontal="justify" vertical="center" wrapText="1"/>
    </xf>
    <xf numFmtId="0" fontId="4" fillId="2" borderId="13" xfId="0" applyFont="1" applyFill="1" applyBorder="1" applyAlignment="1">
      <alignment horizontal="justify" vertical="center" wrapText="1"/>
    </xf>
    <xf numFmtId="0" fontId="4" fillId="2" borderId="14" xfId="0" applyFont="1" applyFill="1" applyBorder="1" applyAlignment="1">
      <alignment horizontal="justify" vertical="center" wrapText="1"/>
    </xf>
    <xf numFmtId="0" fontId="4" fillId="2" borderId="16" xfId="0" applyFont="1" applyFill="1" applyBorder="1" applyAlignment="1">
      <alignment horizontal="justify" vertical="center" wrapText="1"/>
    </xf>
    <xf numFmtId="0" fontId="4" fillId="2" borderId="2" xfId="0" applyFont="1" applyFill="1" applyBorder="1" applyAlignment="1">
      <alignment horizontal="left" vertical="center" wrapText="1"/>
    </xf>
    <xf numFmtId="0" fontId="4" fillId="2" borderId="2" xfId="0" applyFont="1" applyFill="1" applyBorder="1" applyAlignment="1">
      <alignment horizontal="center" vertical="center" wrapText="1"/>
    </xf>
    <xf numFmtId="0" fontId="3" fillId="0" borderId="27" xfId="0" applyFont="1" applyBorder="1" applyAlignment="1">
      <alignment horizontal="center"/>
    </xf>
    <xf numFmtId="0" fontId="3" fillId="0" borderId="28" xfId="0" applyFont="1" applyBorder="1" applyAlignment="1">
      <alignment horizontal="center"/>
    </xf>
    <xf numFmtId="0" fontId="3" fillId="0" borderId="29" xfId="0" applyFont="1" applyBorder="1" applyAlignment="1">
      <alignment horizontal="center"/>
    </xf>
    <xf numFmtId="0" fontId="3" fillId="0" borderId="22" xfId="0" applyFont="1" applyBorder="1" applyAlignment="1">
      <alignment horizontal="center"/>
    </xf>
    <xf numFmtId="0" fontId="3" fillId="0" borderId="0" xfId="0" applyFont="1" applyAlignment="1">
      <alignment horizontal="center"/>
    </xf>
    <xf numFmtId="0" fontId="3" fillId="0" borderId="23" xfId="0" applyFont="1" applyBorder="1" applyAlignment="1">
      <alignment horizontal="center"/>
    </xf>
    <xf numFmtId="0" fontId="3" fillId="0" borderId="22" xfId="0" applyFont="1" applyBorder="1" applyAlignment="1">
      <alignment horizontal="center" vertical="center"/>
    </xf>
    <xf numFmtId="0" fontId="3" fillId="0" borderId="0" xfId="0" applyFont="1" applyAlignment="1">
      <alignment horizontal="center" vertical="center"/>
    </xf>
    <xf numFmtId="0" fontId="3" fillId="0" borderId="23" xfId="0" applyFont="1" applyBorder="1" applyAlignment="1">
      <alignment horizontal="center" vertical="center"/>
    </xf>
    <xf numFmtId="1" fontId="4" fillId="2" borderId="2" xfId="1" applyNumberFormat="1" applyFont="1" applyFill="1" applyBorder="1" applyAlignment="1">
      <alignment horizontal="center" vertical="center" wrapText="1"/>
    </xf>
    <xf numFmtId="0" fontId="2" fillId="2" borderId="1" xfId="0" applyFont="1" applyFill="1" applyBorder="1" applyAlignment="1">
      <alignment horizontal="center" vertical="center" wrapText="1"/>
    </xf>
    <xf numFmtId="0" fontId="2" fillId="2" borderId="6" xfId="0" applyFont="1" applyFill="1" applyBorder="1" applyAlignment="1">
      <alignment horizontal="center" vertical="center" wrapText="1"/>
    </xf>
    <xf numFmtId="0" fontId="2" fillId="2" borderId="7" xfId="0" applyFont="1" applyFill="1" applyBorder="1" applyAlignment="1">
      <alignment horizontal="center" vertical="center" wrapText="1"/>
    </xf>
    <xf numFmtId="0" fontId="6" fillId="2" borderId="17" xfId="0" applyFont="1" applyFill="1" applyBorder="1" applyAlignment="1">
      <alignment horizontal="center" vertical="center" wrapText="1"/>
    </xf>
    <xf numFmtId="10" fontId="6" fillId="2" borderId="2" xfId="0" applyNumberFormat="1" applyFont="1" applyFill="1" applyBorder="1" applyAlignment="1">
      <alignment horizontal="center" vertical="center" wrapText="1"/>
    </xf>
    <xf numFmtId="10" fontId="4" fillId="2" borderId="2" xfId="0" applyNumberFormat="1" applyFont="1" applyFill="1" applyBorder="1" applyAlignment="1">
      <alignment horizontal="center" vertical="center" wrapText="1"/>
    </xf>
    <xf numFmtId="0" fontId="6" fillId="2" borderId="18" xfId="0" applyFont="1" applyFill="1" applyBorder="1" applyAlignment="1">
      <alignment horizontal="left" vertical="center" wrapText="1"/>
    </xf>
    <xf numFmtId="0" fontId="6" fillId="2" borderId="20" xfId="0" applyFont="1" applyFill="1" applyBorder="1" applyAlignment="1">
      <alignment horizontal="left" vertical="center" wrapText="1"/>
    </xf>
    <xf numFmtId="0" fontId="4" fillId="2" borderId="18" xfId="0" applyFont="1" applyFill="1" applyBorder="1" applyAlignment="1">
      <alignment horizontal="left" vertical="center" wrapText="1"/>
    </xf>
    <xf numFmtId="0" fontId="4" fillId="2" borderId="20" xfId="0" applyFont="1" applyFill="1" applyBorder="1" applyAlignment="1">
      <alignment horizontal="left" vertical="center" wrapText="1"/>
    </xf>
    <xf numFmtId="0" fontId="4" fillId="2" borderId="3" xfId="0" applyFont="1" applyFill="1" applyBorder="1" applyAlignment="1">
      <alignment horizontal="center" vertical="center" wrapText="1"/>
    </xf>
    <xf numFmtId="0" fontId="4" fillId="2" borderId="4" xfId="0"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4" xfId="0" applyFont="1" applyFill="1" applyBorder="1" applyAlignment="1">
      <alignment horizontal="center" vertical="center" wrapText="1"/>
    </xf>
    <xf numFmtId="0" fontId="6" fillId="2" borderId="16" xfId="0" applyFont="1" applyFill="1" applyBorder="1" applyAlignment="1">
      <alignment horizontal="left" vertical="center" wrapText="1"/>
    </xf>
    <xf numFmtId="0" fontId="4" fillId="2" borderId="3" xfId="0" applyFont="1" applyFill="1" applyBorder="1" applyAlignment="1">
      <alignment horizontal="center" vertical="center"/>
    </xf>
    <xf numFmtId="0" fontId="4" fillId="2" borderId="4" xfId="0" applyFont="1" applyFill="1" applyBorder="1" applyAlignment="1">
      <alignment horizontal="center" vertical="center"/>
    </xf>
    <xf numFmtId="0" fontId="4" fillId="2" borderId="2" xfId="0" applyFont="1" applyFill="1" applyBorder="1" applyAlignment="1">
      <alignment horizontal="center" vertical="center"/>
    </xf>
    <xf numFmtId="0" fontId="6" fillId="2" borderId="0" xfId="0" applyFont="1" applyFill="1" applyAlignment="1">
      <alignment horizontal="center"/>
    </xf>
    <xf numFmtId="0" fontId="6" fillId="2" borderId="0" xfId="0" applyFont="1" applyFill="1" applyAlignment="1">
      <alignment horizontal="center" vertical="center" wrapText="1"/>
    </xf>
    <xf numFmtId="0" fontId="6" fillId="2" borderId="23" xfId="0" applyFont="1" applyFill="1" applyBorder="1" applyAlignment="1">
      <alignment horizontal="center"/>
    </xf>
    <xf numFmtId="0" fontId="6" fillId="2" borderId="0" xfId="0" applyFont="1" applyFill="1" applyAlignment="1">
      <alignment horizontal="center" vertical="top"/>
    </xf>
    <xf numFmtId="0" fontId="6" fillId="2" borderId="23" xfId="0" applyFont="1" applyFill="1" applyBorder="1" applyAlignment="1">
      <alignment horizontal="center" vertical="top"/>
    </xf>
    <xf numFmtId="0" fontId="0" fillId="0" borderId="0" xfId="0" applyFill="1" applyAlignment="1">
      <alignment vertical="center" wrapText="1"/>
    </xf>
    <xf numFmtId="0" fontId="0" fillId="0" borderId="0" xfId="0" applyFill="1" applyAlignment="1">
      <alignment vertical="center"/>
    </xf>
    <xf numFmtId="0" fontId="0" fillId="0" borderId="0" xfId="0" applyFill="1"/>
    <xf numFmtId="10" fontId="0" fillId="0" borderId="0" xfId="0" applyNumberFormat="1" applyFill="1"/>
    <xf numFmtId="0" fontId="6" fillId="0" borderId="2" xfId="0" applyFont="1" applyFill="1" applyBorder="1" applyAlignment="1">
      <alignment horizontal="center" vertical="center" wrapText="1"/>
    </xf>
    <xf numFmtId="10" fontId="6" fillId="0" borderId="2" xfId="0" applyNumberFormat="1" applyFont="1" applyFill="1" applyBorder="1" applyAlignment="1">
      <alignment horizontal="center" vertical="center" wrapText="1"/>
    </xf>
    <xf numFmtId="0" fontId="6" fillId="0" borderId="2" xfId="0" applyFont="1" applyFill="1" applyBorder="1" applyAlignment="1">
      <alignment horizontal="center" vertical="center" wrapText="1"/>
    </xf>
    <xf numFmtId="10" fontId="6" fillId="0" borderId="2" xfId="0" applyNumberFormat="1" applyFont="1" applyFill="1" applyBorder="1" applyAlignment="1">
      <alignment horizontal="center" vertical="center" wrapText="1"/>
    </xf>
    <xf numFmtId="1" fontId="4" fillId="0" borderId="2" xfId="1" applyNumberFormat="1" applyFont="1" applyFill="1" applyBorder="1" applyAlignment="1">
      <alignment horizontal="center" vertical="center" wrapText="1"/>
    </xf>
    <xf numFmtId="0" fontId="4" fillId="0" borderId="2" xfId="0" applyFont="1" applyFill="1" applyBorder="1" applyAlignment="1">
      <alignment horizontal="center" vertical="center" wrapText="1"/>
    </xf>
    <xf numFmtId="0" fontId="4" fillId="0" borderId="2" xfId="0" applyFont="1" applyFill="1" applyBorder="1" applyAlignment="1">
      <alignment horizontal="center" vertical="center" wrapText="1"/>
    </xf>
    <xf numFmtId="10" fontId="4" fillId="0" borderId="2" xfId="0" applyNumberFormat="1" applyFont="1" applyFill="1" applyBorder="1" applyAlignment="1">
      <alignment horizontal="center" vertical="center" wrapText="1"/>
    </xf>
    <xf numFmtId="0" fontId="4" fillId="0" borderId="3" xfId="0" applyFont="1" applyFill="1" applyBorder="1" applyAlignment="1">
      <alignment horizontal="center" vertical="center" wrapText="1"/>
    </xf>
    <xf numFmtId="3" fontId="4" fillId="0" borderId="30" xfId="0" applyNumberFormat="1" applyFont="1" applyFill="1" applyBorder="1" applyAlignment="1">
      <alignment horizontal="center" vertical="center" wrapText="1"/>
    </xf>
    <xf numFmtId="3" fontId="4" fillId="0" borderId="2" xfId="0" applyNumberFormat="1" applyFont="1" applyFill="1" applyBorder="1" applyAlignment="1">
      <alignment horizontal="center" vertical="center" wrapText="1"/>
    </xf>
    <xf numFmtId="0" fontId="4" fillId="0" borderId="4" xfId="0" applyFont="1" applyFill="1" applyBorder="1" applyAlignment="1">
      <alignment horizontal="center" vertical="center" wrapText="1"/>
    </xf>
    <xf numFmtId="3" fontId="4" fillId="0" borderId="4" xfId="0" applyNumberFormat="1" applyFont="1" applyFill="1" applyBorder="1" applyAlignment="1">
      <alignment horizontal="center" vertical="center" wrapText="1"/>
    </xf>
    <xf numFmtId="10" fontId="4" fillId="0" borderId="3" xfId="0" applyNumberFormat="1" applyFont="1" applyFill="1" applyBorder="1" applyAlignment="1">
      <alignment horizontal="center" vertical="center"/>
    </xf>
    <xf numFmtId="0" fontId="4" fillId="0" borderId="4" xfId="0" applyFont="1" applyFill="1" applyBorder="1" applyAlignment="1">
      <alignment horizontal="center" vertical="center" wrapText="1"/>
    </xf>
    <xf numFmtId="3" fontId="4" fillId="0" borderId="2" xfId="0" applyNumberFormat="1" applyFont="1" applyFill="1" applyBorder="1" applyAlignment="1">
      <alignment horizontal="center" vertical="center" wrapText="1"/>
    </xf>
    <xf numFmtId="10" fontId="4" fillId="0" borderId="4" xfId="0" applyNumberFormat="1" applyFont="1" applyFill="1" applyBorder="1" applyAlignment="1">
      <alignment horizontal="center" vertical="center"/>
    </xf>
    <xf numFmtId="0" fontId="4" fillId="0" borderId="3" xfId="0" applyFont="1" applyFill="1" applyBorder="1" applyAlignment="1">
      <alignment horizontal="center" vertical="center"/>
    </xf>
    <xf numFmtId="0" fontId="4" fillId="0" borderId="4" xfId="0" applyFont="1" applyFill="1" applyBorder="1" applyAlignment="1">
      <alignment horizontal="center" vertical="center"/>
    </xf>
    <xf numFmtId="0" fontId="4" fillId="0" borderId="2" xfId="2" applyFont="1" applyFill="1" applyBorder="1" applyAlignment="1">
      <alignment horizontal="center" vertical="center"/>
    </xf>
    <xf numFmtId="0" fontId="4" fillId="0" borderId="2" xfId="0" applyFont="1" applyFill="1" applyBorder="1" applyAlignment="1">
      <alignment horizontal="center" vertical="center"/>
    </xf>
    <xf numFmtId="0" fontId="4" fillId="0" borderId="0" xfId="0" applyFont="1" applyFill="1" applyAlignment="1">
      <alignment vertical="center" wrapText="1"/>
    </xf>
    <xf numFmtId="0" fontId="4" fillId="0" borderId="0" xfId="0" applyFont="1" applyFill="1" applyAlignment="1">
      <alignment vertical="center"/>
    </xf>
    <xf numFmtId="0" fontId="4" fillId="0" borderId="0" xfId="0" applyFont="1" applyFill="1"/>
    <xf numFmtId="10" fontId="4" fillId="0" borderId="0" xfId="0" applyNumberFormat="1" applyFont="1" applyFill="1"/>
    <xf numFmtId="0" fontId="6" fillId="0" borderId="0" xfId="0" applyFont="1" applyFill="1" applyAlignment="1">
      <alignment horizontal="center"/>
    </xf>
    <xf numFmtId="0" fontId="6" fillId="0" borderId="0" xfId="0" applyFont="1" applyFill="1"/>
    <xf numFmtId="10" fontId="6" fillId="0" borderId="0" xfId="0" applyNumberFormat="1" applyFont="1" applyFill="1"/>
    <xf numFmtId="0" fontId="6" fillId="0" borderId="0" xfId="0" applyFont="1" applyFill="1" applyAlignment="1">
      <alignment horizontal="center" vertical="center" wrapText="1"/>
    </xf>
    <xf numFmtId="0" fontId="0" fillId="0" borderId="25" xfId="0" applyFill="1" applyBorder="1" applyAlignment="1">
      <alignment vertical="center" wrapText="1"/>
    </xf>
    <xf numFmtId="0" fontId="0" fillId="0" borderId="25" xfId="0" applyFill="1" applyBorder="1" applyAlignment="1">
      <alignment vertical="center"/>
    </xf>
    <xf numFmtId="0" fontId="0" fillId="0" borderId="25" xfId="0" applyFill="1" applyBorder="1"/>
    <xf numFmtId="10" fontId="0" fillId="0" borderId="25" xfId="0" applyNumberFormat="1" applyFill="1" applyBorder="1"/>
  </cellXfs>
  <cellStyles count="3">
    <cellStyle name="Neutral" xfId="2" builtinId="28"/>
    <cellStyle name="Normal" xfId="0" builtinId="0"/>
    <cellStyle name="Porcentaje" xfId="1" builtinId="5"/>
  </cellStyles>
  <dxfs count="0"/>
  <tableStyles count="0" defaultTableStyle="TableStyleMedium2" defaultPivotStyle="PivotStyleLight16"/>
  <colors>
    <mruColors>
      <color rgb="FF66FF99"/>
      <color rgb="FFFFCCFF"/>
      <color rgb="FFBD2452"/>
      <color rgb="FFFDE9EB"/>
      <color rgb="FFFAE6EC"/>
      <color rgb="FFF7ABB2"/>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1266146</xdr:colOff>
      <xdr:row>2</xdr:row>
      <xdr:rowOff>213789</xdr:rowOff>
    </xdr:from>
    <xdr:to>
      <xdr:col>2</xdr:col>
      <xdr:colOff>2186896</xdr:colOff>
      <xdr:row>4</xdr:row>
      <xdr:rowOff>258306</xdr:rowOff>
    </xdr:to>
    <xdr:pic>
      <xdr:nvPicPr>
        <xdr:cNvPr id="3" name="Imagen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xfrm>
          <a:off x="2790146" y="608396"/>
          <a:ext cx="920750" cy="997017"/>
        </a:xfrm>
        <a:prstGeom prst="rect">
          <a:avLst/>
        </a:prstGeom>
      </xdr:spPr>
    </xdr:pic>
    <xdr:clientData/>
  </xdr:twoCellAnchor>
  <xdr:twoCellAnchor editAs="oneCell">
    <xdr:from>
      <xdr:col>14</xdr:col>
      <xdr:colOff>1333498</xdr:colOff>
      <xdr:row>2</xdr:row>
      <xdr:rowOff>190500</xdr:rowOff>
    </xdr:from>
    <xdr:to>
      <xdr:col>16</xdr:col>
      <xdr:colOff>449035</xdr:colOff>
      <xdr:row>4</xdr:row>
      <xdr:rowOff>141137</xdr:rowOff>
    </xdr:to>
    <xdr:pic>
      <xdr:nvPicPr>
        <xdr:cNvPr id="5" name="Imagen 4">
          <a:extLst>
            <a:ext uri="{FF2B5EF4-FFF2-40B4-BE49-F238E27FC236}">
              <a16:creationId xmlns:a16="http://schemas.microsoft.com/office/drawing/2014/main" id="{00000000-0008-0000-00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74391" y="585107"/>
          <a:ext cx="2354037" cy="903137"/>
        </a:xfrm>
        <a:prstGeom prst="rect">
          <a:avLst/>
        </a:prstGeom>
        <a:noFill/>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1266146</xdr:colOff>
      <xdr:row>2</xdr:row>
      <xdr:rowOff>213789</xdr:rowOff>
    </xdr:from>
    <xdr:to>
      <xdr:col>2</xdr:col>
      <xdr:colOff>2186896</xdr:colOff>
      <xdr:row>4</xdr:row>
      <xdr:rowOff>258306</xdr:rowOff>
    </xdr:to>
    <xdr:pic>
      <xdr:nvPicPr>
        <xdr:cNvPr id="2" name="Imagen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2790146" y="604314"/>
          <a:ext cx="920750" cy="987492"/>
        </a:xfrm>
        <a:prstGeom prst="rect">
          <a:avLst/>
        </a:prstGeom>
      </xdr:spPr>
    </xdr:pic>
    <xdr:clientData/>
  </xdr:twoCellAnchor>
  <xdr:twoCellAnchor editAs="oneCell">
    <xdr:from>
      <xdr:col>14</xdr:col>
      <xdr:colOff>1333498</xdr:colOff>
      <xdr:row>2</xdr:row>
      <xdr:rowOff>190500</xdr:rowOff>
    </xdr:from>
    <xdr:to>
      <xdr:col>16</xdr:col>
      <xdr:colOff>449035</xdr:colOff>
      <xdr:row>4</xdr:row>
      <xdr:rowOff>141137</xdr:rowOff>
    </xdr:to>
    <xdr:pic>
      <xdr:nvPicPr>
        <xdr:cNvPr id="3" name="Imagen 2">
          <a:extLst>
            <a:ext uri="{FF2B5EF4-FFF2-40B4-BE49-F238E27FC236}">
              <a16:creationId xmlns:a16="http://schemas.microsoft.com/office/drawing/2014/main" id="{00000000-0008-0000-01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830798" y="581025"/>
          <a:ext cx="2354037" cy="893612"/>
        </a:xfrm>
        <a:prstGeom prst="rect">
          <a:avLst/>
        </a:prstGeom>
        <a:noFill/>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C2:T52"/>
  <sheetViews>
    <sheetView tabSelected="1" topLeftCell="D12" zoomScaleNormal="100" workbookViewId="0">
      <selection activeCell="N20" sqref="N20:N21"/>
    </sheetView>
  </sheetViews>
  <sheetFormatPr baseColWidth="10" defaultColWidth="11.44140625" defaultRowHeight="14.4" x14ac:dyDescent="0.3"/>
  <cols>
    <col min="3" max="3" width="52.109375" style="1" customWidth="1"/>
    <col min="4" max="4" width="23.88671875" style="2" customWidth="1"/>
    <col min="5" max="5" width="18.88671875" style="2" customWidth="1"/>
    <col min="6" max="6" width="17.88671875" customWidth="1"/>
    <col min="7" max="7" width="19.6640625" style="114" customWidth="1"/>
    <col min="8" max="8" width="17.6640625" style="115" customWidth="1"/>
    <col min="9" max="9" width="12.33203125" style="116" customWidth="1"/>
    <col min="10" max="10" width="11.44140625" style="116" customWidth="1"/>
    <col min="11" max="11" width="11" style="116" customWidth="1"/>
    <col min="12" max="12" width="10.5546875" style="116" customWidth="1"/>
    <col min="13" max="13" width="15" style="117" customWidth="1"/>
    <col min="14" max="14" width="14.109375" style="117" customWidth="1"/>
    <col min="15" max="16" width="24.33203125" style="7" customWidth="1"/>
    <col min="17" max="17" width="17.5546875" style="7" customWidth="1"/>
  </cols>
  <sheetData>
    <row r="2" spans="3:20" ht="15" thickBot="1" x14ac:dyDescent="0.35"/>
    <row r="3" spans="3:20" ht="51" customHeight="1" x14ac:dyDescent="0.3">
      <c r="C3" s="81" t="s">
        <v>0</v>
      </c>
      <c r="D3" s="82"/>
      <c r="E3" s="82"/>
      <c r="F3" s="82"/>
      <c r="G3" s="82"/>
      <c r="H3" s="82"/>
      <c r="I3" s="82"/>
      <c r="J3" s="82"/>
      <c r="K3" s="82"/>
      <c r="L3" s="82"/>
      <c r="M3" s="82"/>
      <c r="N3" s="82"/>
      <c r="O3" s="82"/>
      <c r="P3" s="82"/>
      <c r="Q3" s="83"/>
    </row>
    <row r="4" spans="3:20" ht="23.25" customHeight="1" x14ac:dyDescent="0.3">
      <c r="C4" s="84" t="s">
        <v>1</v>
      </c>
      <c r="D4" s="85"/>
      <c r="E4" s="85"/>
      <c r="F4" s="85"/>
      <c r="G4" s="85"/>
      <c r="H4" s="85"/>
      <c r="I4" s="85"/>
      <c r="J4" s="85"/>
      <c r="K4" s="85"/>
      <c r="L4" s="85"/>
      <c r="M4" s="85"/>
      <c r="N4" s="85"/>
      <c r="O4" s="85"/>
      <c r="P4" s="85"/>
      <c r="Q4" s="86"/>
    </row>
    <row r="5" spans="3:20" ht="42" customHeight="1" thickBot="1" x14ac:dyDescent="0.35">
      <c r="C5" s="87" t="s">
        <v>76</v>
      </c>
      <c r="D5" s="88"/>
      <c r="E5" s="88"/>
      <c r="F5" s="88"/>
      <c r="G5" s="88"/>
      <c r="H5" s="88"/>
      <c r="I5" s="88"/>
      <c r="J5" s="88"/>
      <c r="K5" s="88"/>
      <c r="L5" s="88"/>
      <c r="M5" s="88"/>
      <c r="N5" s="88"/>
      <c r="O5" s="88"/>
      <c r="P5" s="88"/>
      <c r="Q5" s="89"/>
    </row>
    <row r="6" spans="3:20" ht="18" x14ac:dyDescent="0.3">
      <c r="C6" s="8" t="s">
        <v>19</v>
      </c>
      <c r="D6" s="91" t="s">
        <v>37</v>
      </c>
      <c r="E6" s="92"/>
      <c r="F6" s="92"/>
      <c r="G6" s="92"/>
      <c r="H6" s="92"/>
      <c r="I6" s="92"/>
      <c r="J6" s="92"/>
      <c r="K6" s="92"/>
      <c r="L6" s="92"/>
      <c r="M6" s="92"/>
      <c r="N6" s="92"/>
      <c r="O6" s="92"/>
      <c r="P6" s="92"/>
      <c r="Q6" s="93"/>
    </row>
    <row r="7" spans="3:20" ht="33.75" customHeight="1" x14ac:dyDescent="0.3">
      <c r="C7" s="72" t="s">
        <v>2</v>
      </c>
      <c r="D7" s="73" t="s">
        <v>3</v>
      </c>
      <c r="E7" s="73" t="s">
        <v>18</v>
      </c>
      <c r="F7" s="73" t="s">
        <v>4</v>
      </c>
      <c r="G7" s="118" t="s">
        <v>5</v>
      </c>
      <c r="H7" s="118"/>
      <c r="I7" s="118"/>
      <c r="J7" s="118"/>
      <c r="K7" s="118"/>
      <c r="L7" s="118"/>
      <c r="M7" s="118"/>
      <c r="N7" s="118"/>
      <c r="O7" s="73" t="s">
        <v>6</v>
      </c>
      <c r="P7" s="73"/>
      <c r="Q7" s="94"/>
    </row>
    <row r="8" spans="3:20" ht="54.75" customHeight="1" x14ac:dyDescent="0.3">
      <c r="C8" s="72"/>
      <c r="D8" s="73"/>
      <c r="E8" s="73"/>
      <c r="F8" s="73"/>
      <c r="G8" s="118" t="s">
        <v>7</v>
      </c>
      <c r="H8" s="118" t="s">
        <v>8</v>
      </c>
      <c r="I8" s="118" t="s">
        <v>9</v>
      </c>
      <c r="J8" s="118"/>
      <c r="K8" s="118"/>
      <c r="L8" s="118"/>
      <c r="M8" s="119" t="s">
        <v>10</v>
      </c>
      <c r="N8" s="119"/>
      <c r="O8" s="73"/>
      <c r="P8" s="73"/>
      <c r="Q8" s="94"/>
    </row>
    <row r="9" spans="3:20" ht="39.75" customHeight="1" x14ac:dyDescent="0.3">
      <c r="C9" s="72"/>
      <c r="D9" s="73"/>
      <c r="E9" s="73"/>
      <c r="F9" s="73"/>
      <c r="G9" s="118"/>
      <c r="H9" s="118"/>
      <c r="I9" s="120" t="s">
        <v>11</v>
      </c>
      <c r="J9" s="120" t="s">
        <v>12</v>
      </c>
      <c r="K9" s="120" t="s">
        <v>13</v>
      </c>
      <c r="L9" s="120" t="s">
        <v>14</v>
      </c>
      <c r="M9" s="121" t="s">
        <v>15</v>
      </c>
      <c r="N9" s="121" t="s">
        <v>16</v>
      </c>
      <c r="O9" s="73"/>
      <c r="P9" s="73"/>
      <c r="Q9" s="94"/>
    </row>
    <row r="10" spans="3:20" ht="42.75" customHeight="1" x14ac:dyDescent="0.3">
      <c r="C10" s="78" t="s">
        <v>40</v>
      </c>
      <c r="D10" s="79" t="s">
        <v>53</v>
      </c>
      <c r="E10" s="80" t="s">
        <v>38</v>
      </c>
      <c r="F10" s="80" t="s">
        <v>39</v>
      </c>
      <c r="G10" s="122">
        <v>4</v>
      </c>
      <c r="H10" s="123" t="s">
        <v>17</v>
      </c>
      <c r="I10" s="124">
        <v>5</v>
      </c>
      <c r="J10" s="124">
        <v>5</v>
      </c>
      <c r="K10" s="124">
        <v>5</v>
      </c>
      <c r="L10" s="124">
        <v>5</v>
      </c>
      <c r="M10" s="125">
        <f>IFERROR((K10-K11)/K11,"ND")</f>
        <v>0.25</v>
      </c>
      <c r="N10" s="125">
        <f>IFERROR(((I10+J10+K10)-(I11+J11+K11))/(I11+J11+K11),"ND")</f>
        <v>0.25</v>
      </c>
      <c r="O10" s="74" t="s">
        <v>72</v>
      </c>
      <c r="P10" s="74"/>
      <c r="Q10" s="75"/>
    </row>
    <row r="11" spans="3:20" ht="43.5" customHeight="1" x14ac:dyDescent="0.3">
      <c r="C11" s="78"/>
      <c r="D11" s="79"/>
      <c r="E11" s="80"/>
      <c r="F11" s="80"/>
      <c r="G11" s="122"/>
      <c r="H11" s="123"/>
      <c r="I11" s="124">
        <v>4</v>
      </c>
      <c r="J11" s="124">
        <v>4</v>
      </c>
      <c r="K11" s="124">
        <v>4</v>
      </c>
      <c r="L11" s="124">
        <v>4</v>
      </c>
      <c r="M11" s="125"/>
      <c r="N11" s="125"/>
      <c r="O11" s="76"/>
      <c r="P11" s="76"/>
      <c r="Q11" s="77"/>
    </row>
    <row r="12" spans="3:20" ht="36.75" customHeight="1" x14ac:dyDescent="0.3">
      <c r="C12" s="99" t="s">
        <v>41</v>
      </c>
      <c r="D12" s="73" t="s">
        <v>65</v>
      </c>
      <c r="E12" s="80" t="s">
        <v>20</v>
      </c>
      <c r="F12" s="80" t="s">
        <v>21</v>
      </c>
      <c r="G12" s="126">
        <v>2280</v>
      </c>
      <c r="H12" s="127" t="s">
        <v>34</v>
      </c>
      <c r="I12" s="128">
        <v>405</v>
      </c>
      <c r="J12" s="129">
        <v>417</v>
      </c>
      <c r="K12" s="130">
        <v>376</v>
      </c>
      <c r="L12" s="129">
        <v>1427</v>
      </c>
      <c r="M12" s="131">
        <f>IFERROR(L12/L13,"ND")</f>
        <v>1.9682758620689655</v>
      </c>
      <c r="N12" s="131">
        <f>IFERROR(((I12+J12+K12+L12)/(I13+J13+K13+L13)),"ND")</f>
        <v>1.1513157894736843</v>
      </c>
      <c r="O12" s="50" t="s">
        <v>67</v>
      </c>
      <c r="P12" s="51"/>
      <c r="Q12" s="52"/>
    </row>
    <row r="13" spans="3:20" ht="40.5" customHeight="1" x14ac:dyDescent="0.3">
      <c r="C13" s="100"/>
      <c r="D13" s="73"/>
      <c r="E13" s="80"/>
      <c r="F13" s="80"/>
      <c r="G13" s="132"/>
      <c r="H13" s="133"/>
      <c r="I13" s="128">
        <v>505</v>
      </c>
      <c r="J13" s="128">
        <v>525</v>
      </c>
      <c r="K13" s="128">
        <v>525</v>
      </c>
      <c r="L13" s="128">
        <v>725</v>
      </c>
      <c r="M13" s="134"/>
      <c r="N13" s="134"/>
      <c r="O13" s="53"/>
      <c r="P13" s="54"/>
      <c r="Q13" s="55"/>
      <c r="T13" s="6"/>
    </row>
    <row r="14" spans="3:20" ht="38.25" customHeight="1" x14ac:dyDescent="0.3">
      <c r="C14" s="97" t="s">
        <v>42</v>
      </c>
      <c r="D14" s="73" t="s">
        <v>54</v>
      </c>
      <c r="E14" s="80" t="s">
        <v>20</v>
      </c>
      <c r="F14" s="80" t="s">
        <v>21</v>
      </c>
      <c r="G14" s="126">
        <v>380</v>
      </c>
      <c r="H14" s="133" t="s">
        <v>34</v>
      </c>
      <c r="I14" s="128">
        <v>69</v>
      </c>
      <c r="J14" s="124">
        <v>80</v>
      </c>
      <c r="K14" s="128">
        <v>103</v>
      </c>
      <c r="L14" s="124">
        <v>76</v>
      </c>
      <c r="M14" s="131">
        <f t="shared" ref="M14" si="0">IFERROR(L14/L15,"ND")</f>
        <v>0.76</v>
      </c>
      <c r="N14" s="131">
        <f>IFERROR(((I14+J14+K14+L14)/(I15+J15+K15+L15)),"ND")</f>
        <v>0.86315789473684212</v>
      </c>
      <c r="O14" s="56" t="s">
        <v>69</v>
      </c>
      <c r="P14" s="57"/>
      <c r="Q14" s="58"/>
      <c r="T14" s="6"/>
    </row>
    <row r="15" spans="3:20" ht="36.75" customHeight="1" x14ac:dyDescent="0.3">
      <c r="C15" s="98"/>
      <c r="D15" s="73"/>
      <c r="E15" s="80"/>
      <c r="F15" s="80"/>
      <c r="G15" s="132"/>
      <c r="H15" s="133"/>
      <c r="I15" s="128">
        <v>80</v>
      </c>
      <c r="J15" s="128">
        <v>100</v>
      </c>
      <c r="K15" s="128">
        <v>100</v>
      </c>
      <c r="L15" s="128">
        <v>100</v>
      </c>
      <c r="M15" s="134"/>
      <c r="N15" s="134"/>
      <c r="O15" s="59"/>
      <c r="P15" s="60"/>
      <c r="Q15" s="61"/>
      <c r="T15" s="6"/>
    </row>
    <row r="16" spans="3:20" ht="35.25" customHeight="1" x14ac:dyDescent="0.3">
      <c r="C16" s="97" t="s">
        <v>43</v>
      </c>
      <c r="D16" s="80" t="s">
        <v>55</v>
      </c>
      <c r="E16" s="80" t="s">
        <v>20</v>
      </c>
      <c r="F16" s="80" t="s">
        <v>21</v>
      </c>
      <c r="G16" s="126">
        <v>190</v>
      </c>
      <c r="H16" s="133" t="s">
        <v>34</v>
      </c>
      <c r="I16" s="128">
        <v>30</v>
      </c>
      <c r="J16" s="124">
        <v>29</v>
      </c>
      <c r="K16" s="128">
        <v>34</v>
      </c>
      <c r="L16" s="124">
        <v>34</v>
      </c>
      <c r="M16" s="131">
        <f t="shared" ref="M16" si="1">IFERROR(L16/L17,"ND")</f>
        <v>0.68</v>
      </c>
      <c r="N16" s="131">
        <f t="shared" ref="N16" si="2">IFERROR(((I16+J16+K16+L16)/(I17+J17+K17+L17)),"ND")</f>
        <v>0.66842105263157892</v>
      </c>
      <c r="O16" s="56" t="s">
        <v>68</v>
      </c>
      <c r="P16" s="57"/>
      <c r="Q16" s="58"/>
    </row>
    <row r="17" spans="3:17" ht="33" customHeight="1" x14ac:dyDescent="0.3">
      <c r="C17" s="98"/>
      <c r="D17" s="80"/>
      <c r="E17" s="80"/>
      <c r="F17" s="80"/>
      <c r="G17" s="132"/>
      <c r="H17" s="133"/>
      <c r="I17" s="128">
        <v>40</v>
      </c>
      <c r="J17" s="128">
        <v>50</v>
      </c>
      <c r="K17" s="128">
        <v>50</v>
      </c>
      <c r="L17" s="128">
        <v>50</v>
      </c>
      <c r="M17" s="134"/>
      <c r="N17" s="134"/>
      <c r="O17" s="59"/>
      <c r="P17" s="60"/>
      <c r="Q17" s="61"/>
    </row>
    <row r="18" spans="3:17" ht="33" customHeight="1" x14ac:dyDescent="0.3">
      <c r="C18" s="97" t="s">
        <v>44</v>
      </c>
      <c r="D18" s="80" t="s">
        <v>56</v>
      </c>
      <c r="E18" s="80" t="s">
        <v>20</v>
      </c>
      <c r="F18" s="80" t="s">
        <v>21</v>
      </c>
      <c r="G18" s="126">
        <v>190</v>
      </c>
      <c r="H18" s="133" t="s">
        <v>34</v>
      </c>
      <c r="I18" s="128">
        <v>39</v>
      </c>
      <c r="J18" s="124">
        <v>51</v>
      </c>
      <c r="K18" s="128">
        <v>69</v>
      </c>
      <c r="L18" s="124">
        <v>42</v>
      </c>
      <c r="M18" s="131">
        <f t="shared" ref="M18" si="3">IFERROR(L18/L19,"ND")</f>
        <v>0.84</v>
      </c>
      <c r="N18" s="131">
        <f t="shared" ref="N18" si="4">IFERROR(((I18+J18+K18+L18)/(I19+J19+K19+L19)),"ND")</f>
        <v>1.0578947368421052</v>
      </c>
      <c r="O18" s="56" t="s">
        <v>73</v>
      </c>
      <c r="P18" s="57"/>
      <c r="Q18" s="58"/>
    </row>
    <row r="19" spans="3:17" ht="36" customHeight="1" x14ac:dyDescent="0.3">
      <c r="C19" s="98"/>
      <c r="D19" s="80"/>
      <c r="E19" s="80"/>
      <c r="F19" s="80"/>
      <c r="G19" s="132"/>
      <c r="H19" s="133"/>
      <c r="I19" s="128">
        <v>40</v>
      </c>
      <c r="J19" s="128">
        <v>50</v>
      </c>
      <c r="K19" s="128">
        <v>50</v>
      </c>
      <c r="L19" s="128">
        <v>50</v>
      </c>
      <c r="M19" s="134"/>
      <c r="N19" s="134"/>
      <c r="O19" s="59"/>
      <c r="P19" s="60"/>
      <c r="Q19" s="61"/>
    </row>
    <row r="20" spans="3:17" ht="36" customHeight="1" x14ac:dyDescent="0.3">
      <c r="C20" s="97" t="s">
        <v>45</v>
      </c>
      <c r="D20" s="73" t="s">
        <v>57</v>
      </c>
      <c r="E20" s="80" t="s">
        <v>20</v>
      </c>
      <c r="F20" s="80" t="s">
        <v>21</v>
      </c>
      <c r="G20" s="135">
        <v>0</v>
      </c>
      <c r="H20" s="133" t="s">
        <v>34</v>
      </c>
      <c r="I20" s="128">
        <v>0</v>
      </c>
      <c r="J20" s="124">
        <v>0</v>
      </c>
      <c r="K20" s="124">
        <v>0</v>
      </c>
      <c r="L20" s="124">
        <v>0</v>
      </c>
      <c r="M20" s="131" t="str">
        <f t="shared" ref="M20" si="5">IFERROR(L20/L21,"ND")</f>
        <v>ND</v>
      </c>
      <c r="N20" s="131" t="str">
        <f t="shared" ref="N20" si="6">IFERROR(((I20+J20+K20+L20)/(I21+J21+K21+L21)),"ND")</f>
        <v>ND</v>
      </c>
      <c r="O20" s="66" t="s">
        <v>58</v>
      </c>
      <c r="P20" s="67"/>
      <c r="Q20" s="68"/>
    </row>
    <row r="21" spans="3:17" ht="30.75" customHeight="1" x14ac:dyDescent="0.3">
      <c r="C21" s="98"/>
      <c r="D21" s="73"/>
      <c r="E21" s="80"/>
      <c r="F21" s="80"/>
      <c r="G21" s="136"/>
      <c r="H21" s="133"/>
      <c r="I21" s="128">
        <v>0</v>
      </c>
      <c r="J21" s="124">
        <v>0</v>
      </c>
      <c r="K21" s="124">
        <v>0</v>
      </c>
      <c r="L21" s="124">
        <v>0</v>
      </c>
      <c r="M21" s="134"/>
      <c r="N21" s="134"/>
      <c r="O21" s="69"/>
      <c r="P21" s="70"/>
      <c r="Q21" s="71"/>
    </row>
    <row r="22" spans="3:17" ht="33.75" customHeight="1" x14ac:dyDescent="0.3">
      <c r="C22" s="97" t="s">
        <v>46</v>
      </c>
      <c r="D22" s="73" t="s">
        <v>22</v>
      </c>
      <c r="E22" s="80" t="s">
        <v>20</v>
      </c>
      <c r="F22" s="80" t="s">
        <v>21</v>
      </c>
      <c r="G22" s="135">
        <v>0</v>
      </c>
      <c r="H22" s="133" t="s">
        <v>34</v>
      </c>
      <c r="I22" s="128">
        <v>0</v>
      </c>
      <c r="J22" s="124">
        <v>0</v>
      </c>
      <c r="K22" s="124">
        <v>0</v>
      </c>
      <c r="L22" s="124">
        <v>0</v>
      </c>
      <c r="M22" s="131" t="str">
        <f t="shared" ref="M22" si="7">IFERROR(L22/L23,"ND")</f>
        <v>ND</v>
      </c>
      <c r="N22" s="131" t="str">
        <f t="shared" ref="N22" si="8">IFERROR(((I22+J22+K22+L22)/(I23+J23+K23+L23)),"ND")</f>
        <v>ND</v>
      </c>
      <c r="O22" s="66" t="s">
        <v>58</v>
      </c>
      <c r="P22" s="67"/>
      <c r="Q22" s="68"/>
    </row>
    <row r="23" spans="3:17" ht="31.5" customHeight="1" x14ac:dyDescent="0.3">
      <c r="C23" s="98"/>
      <c r="D23" s="73"/>
      <c r="E23" s="80"/>
      <c r="F23" s="80"/>
      <c r="G23" s="136"/>
      <c r="H23" s="133"/>
      <c r="I23" s="128">
        <v>0</v>
      </c>
      <c r="J23" s="124">
        <v>0</v>
      </c>
      <c r="K23" s="124">
        <v>0</v>
      </c>
      <c r="L23" s="124">
        <v>0</v>
      </c>
      <c r="M23" s="134"/>
      <c r="N23" s="134"/>
      <c r="O23" s="69"/>
      <c r="P23" s="70"/>
      <c r="Q23" s="71"/>
    </row>
    <row r="24" spans="3:17" ht="40.5" customHeight="1" x14ac:dyDescent="0.3">
      <c r="C24" s="97" t="s">
        <v>47</v>
      </c>
      <c r="D24" s="73" t="s">
        <v>59</v>
      </c>
      <c r="E24" s="80" t="s">
        <v>20</v>
      </c>
      <c r="F24" s="80" t="s">
        <v>21</v>
      </c>
      <c r="G24" s="135">
        <v>0</v>
      </c>
      <c r="H24" s="133" t="s">
        <v>34</v>
      </c>
      <c r="I24" s="128">
        <v>0</v>
      </c>
      <c r="J24" s="124">
        <v>0</v>
      </c>
      <c r="K24" s="124">
        <v>0</v>
      </c>
      <c r="L24" s="124">
        <v>0</v>
      </c>
      <c r="M24" s="131" t="str">
        <f t="shared" ref="M24" si="9">IFERROR(L24/L25,"ND")</f>
        <v>ND</v>
      </c>
      <c r="N24" s="131" t="str">
        <f t="shared" ref="N24" si="10">IFERROR(((I24+J24+K24+L24)/(I25+J25+K25+L25)),"ND")</f>
        <v>ND</v>
      </c>
      <c r="O24" s="66" t="s">
        <v>58</v>
      </c>
      <c r="P24" s="67"/>
      <c r="Q24" s="68"/>
    </row>
    <row r="25" spans="3:17" ht="31.5" customHeight="1" x14ac:dyDescent="0.3">
      <c r="C25" s="98"/>
      <c r="D25" s="73"/>
      <c r="E25" s="80"/>
      <c r="F25" s="80"/>
      <c r="G25" s="136"/>
      <c r="H25" s="133"/>
      <c r="I25" s="128">
        <v>0</v>
      </c>
      <c r="J25" s="124">
        <v>0</v>
      </c>
      <c r="K25" s="124">
        <v>0</v>
      </c>
      <c r="L25" s="124">
        <v>0</v>
      </c>
      <c r="M25" s="134"/>
      <c r="N25" s="134"/>
      <c r="O25" s="69"/>
      <c r="P25" s="70"/>
      <c r="Q25" s="71"/>
    </row>
    <row r="26" spans="3:17" ht="34.5" customHeight="1" x14ac:dyDescent="0.3">
      <c r="C26" s="97" t="s">
        <v>48</v>
      </c>
      <c r="D26" s="73" t="s">
        <v>60</v>
      </c>
      <c r="E26" s="80" t="s">
        <v>20</v>
      </c>
      <c r="F26" s="80" t="s">
        <v>21</v>
      </c>
      <c r="G26" s="135">
        <v>0</v>
      </c>
      <c r="H26" s="133" t="s">
        <v>34</v>
      </c>
      <c r="I26" s="128">
        <v>0</v>
      </c>
      <c r="J26" s="124">
        <v>0</v>
      </c>
      <c r="K26" s="124">
        <v>0</v>
      </c>
      <c r="L26" s="124">
        <v>0</v>
      </c>
      <c r="M26" s="131" t="str">
        <f t="shared" ref="M26" si="11">IFERROR(L26/L27,"ND")</f>
        <v>ND</v>
      </c>
      <c r="N26" s="131" t="str">
        <f t="shared" ref="N26" si="12">IFERROR(((I26+J26+K26+L26)/(I27+J27+K27+L27)),"ND")</f>
        <v>ND</v>
      </c>
      <c r="O26" s="66" t="s">
        <v>58</v>
      </c>
      <c r="P26" s="67"/>
      <c r="Q26" s="68"/>
    </row>
    <row r="27" spans="3:17" ht="40.5" customHeight="1" x14ac:dyDescent="0.3">
      <c r="C27" s="98"/>
      <c r="D27" s="73"/>
      <c r="E27" s="80"/>
      <c r="F27" s="80"/>
      <c r="G27" s="136"/>
      <c r="H27" s="133"/>
      <c r="I27" s="128">
        <v>0</v>
      </c>
      <c r="J27" s="124">
        <v>0</v>
      </c>
      <c r="K27" s="124">
        <v>0</v>
      </c>
      <c r="L27" s="124">
        <v>0</v>
      </c>
      <c r="M27" s="134"/>
      <c r="N27" s="134"/>
      <c r="O27" s="69"/>
      <c r="P27" s="70"/>
      <c r="Q27" s="71"/>
    </row>
    <row r="28" spans="3:17" ht="38.25" customHeight="1" x14ac:dyDescent="0.3">
      <c r="C28" s="97" t="s">
        <v>49</v>
      </c>
      <c r="D28" s="73" t="s">
        <v>61</v>
      </c>
      <c r="E28" s="80" t="s">
        <v>20</v>
      </c>
      <c r="F28" s="80" t="s">
        <v>21</v>
      </c>
      <c r="G28" s="135">
        <v>1900</v>
      </c>
      <c r="H28" s="133" t="s">
        <v>34</v>
      </c>
      <c r="I28" s="128">
        <v>336</v>
      </c>
      <c r="J28" s="124">
        <v>337</v>
      </c>
      <c r="K28" s="137">
        <v>273</v>
      </c>
      <c r="L28" s="124">
        <v>1351</v>
      </c>
      <c r="M28" s="131">
        <f t="shared" ref="M28" si="13">IFERROR(L28/L29,"ND")</f>
        <v>2.1616</v>
      </c>
      <c r="N28" s="131">
        <f t="shared" ref="N28" si="14">IFERROR(((I28+J28+K28+L28)/(I29+J29+K29+L29)),"ND")</f>
        <v>1.2089473684210525</v>
      </c>
      <c r="O28" s="66" t="s">
        <v>74</v>
      </c>
      <c r="P28" s="67"/>
      <c r="Q28" s="68"/>
    </row>
    <row r="29" spans="3:17" ht="42" customHeight="1" x14ac:dyDescent="0.3">
      <c r="C29" s="98"/>
      <c r="D29" s="73"/>
      <c r="E29" s="80"/>
      <c r="F29" s="80"/>
      <c r="G29" s="136"/>
      <c r="H29" s="133"/>
      <c r="I29" s="128">
        <v>425</v>
      </c>
      <c r="J29" s="128">
        <v>425</v>
      </c>
      <c r="K29" s="128">
        <v>425</v>
      </c>
      <c r="L29" s="128">
        <v>625</v>
      </c>
      <c r="M29" s="134"/>
      <c r="N29" s="134"/>
      <c r="O29" s="69"/>
      <c r="P29" s="70"/>
      <c r="Q29" s="71"/>
    </row>
    <row r="30" spans="3:17" ht="39" customHeight="1" x14ac:dyDescent="0.3">
      <c r="C30" s="97" t="s">
        <v>50</v>
      </c>
      <c r="D30" s="73" t="s">
        <v>62</v>
      </c>
      <c r="E30" s="80" t="s">
        <v>20</v>
      </c>
      <c r="F30" s="80" t="s">
        <v>21</v>
      </c>
      <c r="G30" s="135">
        <v>300</v>
      </c>
      <c r="H30" s="133" t="s">
        <v>34</v>
      </c>
      <c r="I30" s="128">
        <v>30</v>
      </c>
      <c r="J30" s="124">
        <v>29</v>
      </c>
      <c r="K30" s="137">
        <v>34</v>
      </c>
      <c r="L30" s="124">
        <v>11</v>
      </c>
      <c r="M30" s="131">
        <f t="shared" ref="M30" si="15">IFERROR(L30/L31,"ND")</f>
        <v>0.14666666666666667</v>
      </c>
      <c r="N30" s="131">
        <f t="shared" ref="N30" si="16">IFERROR(((I30+J30+K30+L30)/(I31+J31+K31+L31)),"ND")</f>
        <v>0.34666666666666668</v>
      </c>
      <c r="O30" s="66" t="s">
        <v>70</v>
      </c>
      <c r="P30" s="67"/>
      <c r="Q30" s="68"/>
    </row>
    <row r="31" spans="3:17" ht="38.25" customHeight="1" x14ac:dyDescent="0.3">
      <c r="C31" s="98"/>
      <c r="D31" s="73"/>
      <c r="E31" s="80"/>
      <c r="F31" s="80"/>
      <c r="G31" s="136"/>
      <c r="H31" s="133"/>
      <c r="I31" s="128">
        <v>75</v>
      </c>
      <c r="J31" s="128">
        <v>75</v>
      </c>
      <c r="K31" s="128">
        <v>75</v>
      </c>
      <c r="L31" s="128">
        <v>75</v>
      </c>
      <c r="M31" s="134"/>
      <c r="N31" s="134"/>
      <c r="O31" s="69"/>
      <c r="P31" s="70"/>
      <c r="Q31" s="71"/>
    </row>
    <row r="32" spans="3:17" ht="38.25" customHeight="1" x14ac:dyDescent="0.3">
      <c r="C32" s="97" t="s">
        <v>51</v>
      </c>
      <c r="D32" s="73" t="s">
        <v>63</v>
      </c>
      <c r="E32" s="80" t="s">
        <v>20</v>
      </c>
      <c r="F32" s="80" t="s">
        <v>21</v>
      </c>
      <c r="G32" s="135">
        <v>400</v>
      </c>
      <c r="H32" s="133" t="s">
        <v>34</v>
      </c>
      <c r="I32" s="128">
        <v>42</v>
      </c>
      <c r="J32" s="124">
        <v>62</v>
      </c>
      <c r="K32" s="137">
        <v>30</v>
      </c>
      <c r="L32" s="124">
        <v>76</v>
      </c>
      <c r="M32" s="131">
        <f t="shared" ref="M32" si="17">IFERROR(L32/L33,"ND")</f>
        <v>0.76</v>
      </c>
      <c r="N32" s="131">
        <f t="shared" ref="N32" si="18">IFERROR(((I32+J32+K32+L32)/(I33+J33+K33+L33)),"ND")</f>
        <v>0.52500000000000002</v>
      </c>
      <c r="O32" s="66" t="s">
        <v>71</v>
      </c>
      <c r="P32" s="67"/>
      <c r="Q32" s="68"/>
    </row>
    <row r="33" spans="3:17" ht="40.5" customHeight="1" x14ac:dyDescent="0.3">
      <c r="C33" s="98"/>
      <c r="D33" s="73"/>
      <c r="E33" s="80"/>
      <c r="F33" s="80"/>
      <c r="G33" s="136"/>
      <c r="H33" s="133"/>
      <c r="I33" s="128">
        <v>100</v>
      </c>
      <c r="J33" s="128">
        <v>100</v>
      </c>
      <c r="K33" s="128">
        <v>100</v>
      </c>
      <c r="L33" s="128">
        <v>100</v>
      </c>
      <c r="M33" s="134"/>
      <c r="N33" s="134"/>
      <c r="O33" s="69"/>
      <c r="P33" s="70"/>
      <c r="Q33" s="71"/>
    </row>
    <row r="34" spans="3:17" ht="33.75" customHeight="1" x14ac:dyDescent="0.3">
      <c r="C34" s="105" t="s">
        <v>52</v>
      </c>
      <c r="D34" s="73" t="s">
        <v>64</v>
      </c>
      <c r="E34" s="80" t="s">
        <v>20</v>
      </c>
      <c r="F34" s="80" t="s">
        <v>21</v>
      </c>
      <c r="G34" s="138">
        <v>1200</v>
      </c>
      <c r="H34" s="133" t="s">
        <v>34</v>
      </c>
      <c r="I34" s="128">
        <v>264</v>
      </c>
      <c r="J34" s="124">
        <v>246</v>
      </c>
      <c r="K34" s="137">
        <v>209</v>
      </c>
      <c r="L34" s="124">
        <v>1264</v>
      </c>
      <c r="M34" s="131">
        <f t="shared" ref="M34" si="19">IFERROR(L34/L35,"ND")</f>
        <v>2.8088888888888888</v>
      </c>
      <c r="N34" s="131">
        <f t="shared" ref="N34" si="20">IFERROR(((I34+J34+K34+L34)/(I35+J35+K35+L35)),"ND")</f>
        <v>1.6525000000000001</v>
      </c>
      <c r="O34" s="66" t="s">
        <v>75</v>
      </c>
      <c r="P34" s="67"/>
      <c r="Q34" s="68"/>
    </row>
    <row r="35" spans="3:17" ht="36" customHeight="1" x14ac:dyDescent="0.3">
      <c r="C35" s="105"/>
      <c r="D35" s="73"/>
      <c r="E35" s="80"/>
      <c r="F35" s="80"/>
      <c r="G35" s="138"/>
      <c r="H35" s="133"/>
      <c r="I35" s="128">
        <v>250</v>
      </c>
      <c r="J35" s="128">
        <v>250</v>
      </c>
      <c r="K35" s="130">
        <v>250</v>
      </c>
      <c r="L35" s="128">
        <v>450</v>
      </c>
      <c r="M35" s="134"/>
      <c r="N35" s="134"/>
      <c r="O35" s="69"/>
      <c r="P35" s="70"/>
      <c r="Q35" s="71"/>
    </row>
    <row r="36" spans="3:17" x14ac:dyDescent="0.3">
      <c r="C36" s="15"/>
      <c r="D36" s="16"/>
      <c r="E36" s="16"/>
      <c r="F36" s="17"/>
      <c r="G36" s="139"/>
      <c r="H36" s="140"/>
      <c r="I36" s="141"/>
      <c r="J36" s="141"/>
      <c r="K36" s="141"/>
      <c r="L36" s="141"/>
      <c r="M36" s="142"/>
      <c r="N36" s="142"/>
      <c r="O36" s="21"/>
      <c r="P36" s="21"/>
      <c r="Q36" s="22"/>
    </row>
    <row r="37" spans="3:17" x14ac:dyDescent="0.3">
      <c r="C37" s="15"/>
      <c r="D37" s="16"/>
      <c r="E37" s="16"/>
      <c r="F37" s="17"/>
      <c r="G37" s="139"/>
      <c r="H37" s="140"/>
      <c r="I37" s="141"/>
      <c r="J37" s="141"/>
      <c r="K37" s="141"/>
      <c r="L37" s="141"/>
      <c r="M37" s="142"/>
      <c r="N37" s="142"/>
      <c r="O37" s="21"/>
      <c r="P37" s="21"/>
      <c r="Q37" s="22"/>
    </row>
    <row r="38" spans="3:17" x14ac:dyDescent="0.3">
      <c r="C38" s="23" t="s">
        <v>32</v>
      </c>
      <c r="D38" s="24"/>
      <c r="E38" s="24"/>
      <c r="F38" s="25"/>
      <c r="G38" s="143" t="s">
        <v>29</v>
      </c>
      <c r="H38" s="143"/>
      <c r="I38" s="143"/>
      <c r="J38" s="143"/>
      <c r="K38" s="144"/>
      <c r="L38" s="144"/>
      <c r="M38" s="145"/>
      <c r="N38" s="145"/>
      <c r="O38" s="109" t="s">
        <v>30</v>
      </c>
      <c r="P38" s="109"/>
      <c r="Q38" s="111"/>
    </row>
    <row r="39" spans="3:17" x14ac:dyDescent="0.3">
      <c r="C39" s="23" t="s">
        <v>23</v>
      </c>
      <c r="D39" s="24"/>
      <c r="E39" s="24"/>
      <c r="F39" s="25"/>
      <c r="G39" s="143" t="s">
        <v>31</v>
      </c>
      <c r="H39" s="143"/>
      <c r="I39" s="143"/>
      <c r="J39" s="143"/>
      <c r="K39" s="144"/>
      <c r="L39" s="144"/>
      <c r="M39" s="145"/>
      <c r="N39" s="145"/>
      <c r="O39" s="109" t="s">
        <v>24</v>
      </c>
      <c r="P39" s="109"/>
      <c r="Q39" s="111"/>
    </row>
    <row r="40" spans="3:17" x14ac:dyDescent="0.3">
      <c r="C40" s="23" t="s">
        <v>35</v>
      </c>
      <c r="D40" s="24"/>
      <c r="E40" s="24"/>
      <c r="F40" s="25"/>
      <c r="G40" s="146" t="s">
        <v>26</v>
      </c>
      <c r="H40" s="146"/>
      <c r="I40" s="146"/>
      <c r="J40" s="146"/>
      <c r="K40" s="144"/>
      <c r="L40" s="144"/>
      <c r="M40" s="145"/>
      <c r="N40" s="145"/>
      <c r="O40" s="112" t="s">
        <v>25</v>
      </c>
      <c r="P40" s="112"/>
      <c r="Q40" s="113"/>
    </row>
    <row r="41" spans="3:17" x14ac:dyDescent="0.3">
      <c r="C41" s="23" t="s">
        <v>36</v>
      </c>
      <c r="D41" s="24"/>
      <c r="E41" s="24"/>
      <c r="F41" s="25"/>
      <c r="G41" s="146" t="s">
        <v>27</v>
      </c>
      <c r="H41" s="146"/>
      <c r="I41" s="146"/>
      <c r="J41" s="146"/>
      <c r="K41" s="144"/>
      <c r="L41" s="144"/>
      <c r="M41" s="145"/>
      <c r="N41" s="145"/>
      <c r="O41" s="112" t="s">
        <v>28</v>
      </c>
      <c r="P41" s="112"/>
      <c r="Q41" s="113"/>
    </row>
    <row r="42" spans="3:17" x14ac:dyDescent="0.3">
      <c r="C42" s="27"/>
      <c r="D42" s="28"/>
      <c r="E42" s="28"/>
      <c r="F42" s="29"/>
      <c r="O42" s="33"/>
      <c r="P42" s="33"/>
      <c r="Q42" s="34"/>
    </row>
    <row r="43" spans="3:17" ht="15" thickBot="1" x14ac:dyDescent="0.35">
      <c r="C43" s="35"/>
      <c r="D43" s="36"/>
      <c r="E43" s="36"/>
      <c r="F43" s="37"/>
      <c r="G43" s="147"/>
      <c r="H43" s="148"/>
      <c r="I43" s="149"/>
      <c r="J43" s="149"/>
      <c r="K43" s="149"/>
      <c r="L43" s="149"/>
      <c r="M43" s="150"/>
      <c r="N43" s="150"/>
      <c r="O43" s="41"/>
      <c r="P43" s="41"/>
      <c r="Q43" s="42"/>
    </row>
    <row r="52" spans="11:11" x14ac:dyDescent="0.3">
      <c r="K52" s="116" t="s">
        <v>33</v>
      </c>
    </row>
  </sheetData>
  <mergeCells count="139">
    <mergeCell ref="G39:J39"/>
    <mergeCell ref="G40:J40"/>
    <mergeCell ref="G41:J41"/>
    <mergeCell ref="O39:Q39"/>
    <mergeCell ref="O40:Q40"/>
    <mergeCell ref="O41:Q41"/>
    <mergeCell ref="O38:Q38"/>
    <mergeCell ref="G38:J38"/>
    <mergeCell ref="O34:Q35"/>
    <mergeCell ref="M34:M35"/>
    <mergeCell ref="N34:N35"/>
    <mergeCell ref="H28:H29"/>
    <mergeCell ref="H30:H31"/>
    <mergeCell ref="G28:G29"/>
    <mergeCell ref="G30:G31"/>
    <mergeCell ref="H22:H23"/>
    <mergeCell ref="H20:H21"/>
    <mergeCell ref="G20:G21"/>
    <mergeCell ref="G22:G23"/>
    <mergeCell ref="G24:G25"/>
    <mergeCell ref="G26:G27"/>
    <mergeCell ref="H24:H25"/>
    <mergeCell ref="H26:H27"/>
    <mergeCell ref="O24:Q25"/>
    <mergeCell ref="O26:Q27"/>
    <mergeCell ref="O28:Q29"/>
    <mergeCell ref="O30:Q31"/>
    <mergeCell ref="O32:Q33"/>
    <mergeCell ref="M30:M31"/>
    <mergeCell ref="N30:N31"/>
    <mergeCell ref="M32:M33"/>
    <mergeCell ref="N32:N33"/>
    <mergeCell ref="M26:M27"/>
    <mergeCell ref="N24:N25"/>
    <mergeCell ref="N26:N27"/>
    <mergeCell ref="M28:M29"/>
    <mergeCell ref="N28:N29"/>
    <mergeCell ref="M24:M25"/>
    <mergeCell ref="C32:C33"/>
    <mergeCell ref="C34:C35"/>
    <mergeCell ref="D34:D35"/>
    <mergeCell ref="D32:D33"/>
    <mergeCell ref="E32:E33"/>
    <mergeCell ref="F32:F33"/>
    <mergeCell ref="G32:G33"/>
    <mergeCell ref="H32:H33"/>
    <mergeCell ref="E34:E35"/>
    <mergeCell ref="F34:F35"/>
    <mergeCell ref="G34:G35"/>
    <mergeCell ref="H34:H35"/>
    <mergeCell ref="C28:C29"/>
    <mergeCell ref="C30:C31"/>
    <mergeCell ref="D30:D31"/>
    <mergeCell ref="E30:E31"/>
    <mergeCell ref="F30:F31"/>
    <mergeCell ref="D28:D29"/>
    <mergeCell ref="E28:E29"/>
    <mergeCell ref="F28:F29"/>
    <mergeCell ref="C22:C23"/>
    <mergeCell ref="C24:C25"/>
    <mergeCell ref="D24:D25"/>
    <mergeCell ref="E24:E25"/>
    <mergeCell ref="F24:F25"/>
    <mergeCell ref="F26:F27"/>
    <mergeCell ref="E26:E27"/>
    <mergeCell ref="D26:D27"/>
    <mergeCell ref="C26:C27"/>
    <mergeCell ref="F22:F23"/>
    <mergeCell ref="G18:G19"/>
    <mergeCell ref="H18:H19"/>
    <mergeCell ref="C20:C21"/>
    <mergeCell ref="D20:D21"/>
    <mergeCell ref="F20:F21"/>
    <mergeCell ref="E22:E23"/>
    <mergeCell ref="E18:E19"/>
    <mergeCell ref="F18:F19"/>
    <mergeCell ref="C18:C19"/>
    <mergeCell ref="D18:D19"/>
    <mergeCell ref="D22:D23"/>
    <mergeCell ref="E20:E21"/>
    <mergeCell ref="C16:C17"/>
    <mergeCell ref="C12:C13"/>
    <mergeCell ref="D12:D13"/>
    <mergeCell ref="C14:C15"/>
    <mergeCell ref="D14:D15"/>
    <mergeCell ref="E14:E15"/>
    <mergeCell ref="F14:F15"/>
    <mergeCell ref="G14:G15"/>
    <mergeCell ref="D16:D17"/>
    <mergeCell ref="E12:E13"/>
    <mergeCell ref="F12:F13"/>
    <mergeCell ref="G12:G13"/>
    <mergeCell ref="E16:E17"/>
    <mergeCell ref="F16:F17"/>
    <mergeCell ref="G16:G17"/>
    <mergeCell ref="C7:C9"/>
    <mergeCell ref="D7:D9"/>
    <mergeCell ref="G7:N7"/>
    <mergeCell ref="O10:Q11"/>
    <mergeCell ref="C10:C11"/>
    <mergeCell ref="D10:D11"/>
    <mergeCell ref="F10:F11"/>
    <mergeCell ref="C3:Q3"/>
    <mergeCell ref="C4:Q4"/>
    <mergeCell ref="C5:Q5"/>
    <mergeCell ref="G10:G11"/>
    <mergeCell ref="D6:Q6"/>
    <mergeCell ref="E7:E9"/>
    <mergeCell ref="F7:F9"/>
    <mergeCell ref="O7:Q9"/>
    <mergeCell ref="G8:G9"/>
    <mergeCell ref="H8:H9"/>
    <mergeCell ref="I8:L8"/>
    <mergeCell ref="M8:N8"/>
    <mergeCell ref="E10:E11"/>
    <mergeCell ref="H10:H11"/>
    <mergeCell ref="M10:M11"/>
    <mergeCell ref="N10:N11"/>
    <mergeCell ref="O12:Q13"/>
    <mergeCell ref="O14:Q15"/>
    <mergeCell ref="N16:N17"/>
    <mergeCell ref="M16:M17"/>
    <mergeCell ref="H16:H17"/>
    <mergeCell ref="M12:M13"/>
    <mergeCell ref="M22:M23"/>
    <mergeCell ref="N22:N23"/>
    <mergeCell ref="O16:Q17"/>
    <mergeCell ref="H12:H13"/>
    <mergeCell ref="M14:M15"/>
    <mergeCell ref="N14:N15"/>
    <mergeCell ref="O20:Q21"/>
    <mergeCell ref="O22:Q23"/>
    <mergeCell ref="O18:Q19"/>
    <mergeCell ref="N12:N13"/>
    <mergeCell ref="H14:H15"/>
    <mergeCell ref="M18:M19"/>
    <mergeCell ref="N18:N19"/>
    <mergeCell ref="M20:M21"/>
    <mergeCell ref="N20:N21"/>
  </mergeCells>
  <pageMargins left="0.35433070866141736" right="0.23622047244094491" top="0.74803149606299213" bottom="0.55118110236220474" header="0.31496062992125984" footer="0.31496062992125984"/>
  <pageSetup paperSize="5" scale="95" fitToHeight="0"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C2:T52"/>
  <sheetViews>
    <sheetView topLeftCell="G7" zoomScaleNormal="100" workbookViewId="0">
      <selection activeCell="L10" sqref="L10"/>
    </sheetView>
  </sheetViews>
  <sheetFormatPr baseColWidth="10" defaultColWidth="11.44140625" defaultRowHeight="14.4" x14ac:dyDescent="0.3"/>
  <cols>
    <col min="3" max="3" width="52.109375" style="1" customWidth="1"/>
    <col min="4" max="4" width="23.88671875" style="2" customWidth="1"/>
    <col min="5" max="5" width="18.88671875" style="2" customWidth="1"/>
    <col min="6" max="6" width="17.88671875" customWidth="1"/>
    <col min="7" max="7" width="19.6640625" style="3" customWidth="1"/>
    <col min="8" max="8" width="17.6640625" style="4" customWidth="1"/>
    <col min="9" max="9" width="12.33203125" customWidth="1"/>
    <col min="10" max="10" width="11.44140625" customWidth="1"/>
    <col min="11" max="11" width="11" customWidth="1"/>
    <col min="12" max="12" width="10.5546875" customWidth="1"/>
    <col min="13" max="13" width="15" style="5" customWidth="1"/>
    <col min="14" max="14" width="14.109375" style="5" customWidth="1"/>
    <col min="15" max="16" width="24.33203125" style="7" customWidth="1"/>
    <col min="17" max="17" width="17.5546875" style="7" customWidth="1"/>
  </cols>
  <sheetData>
    <row r="2" spans="3:20" ht="15" thickBot="1" x14ac:dyDescent="0.35"/>
    <row r="3" spans="3:20" ht="51" customHeight="1" x14ac:dyDescent="0.3">
      <c r="C3" s="81" t="s">
        <v>0</v>
      </c>
      <c r="D3" s="82"/>
      <c r="E3" s="82"/>
      <c r="F3" s="82"/>
      <c r="G3" s="82"/>
      <c r="H3" s="82"/>
      <c r="I3" s="82"/>
      <c r="J3" s="82"/>
      <c r="K3" s="82"/>
      <c r="L3" s="82"/>
      <c r="M3" s="82"/>
      <c r="N3" s="82"/>
      <c r="O3" s="82"/>
      <c r="P3" s="82"/>
      <c r="Q3" s="83"/>
    </row>
    <row r="4" spans="3:20" ht="23.25" customHeight="1" x14ac:dyDescent="0.3">
      <c r="C4" s="84" t="s">
        <v>1</v>
      </c>
      <c r="D4" s="85"/>
      <c r="E4" s="85"/>
      <c r="F4" s="85"/>
      <c r="G4" s="85"/>
      <c r="H4" s="85"/>
      <c r="I4" s="85"/>
      <c r="J4" s="85"/>
      <c r="K4" s="85"/>
      <c r="L4" s="85"/>
      <c r="M4" s="85"/>
      <c r="N4" s="85"/>
      <c r="O4" s="85"/>
      <c r="P4" s="85"/>
      <c r="Q4" s="86"/>
    </row>
    <row r="5" spans="3:20" ht="42" customHeight="1" thickBot="1" x14ac:dyDescent="0.35">
      <c r="C5" s="87" t="s">
        <v>66</v>
      </c>
      <c r="D5" s="88"/>
      <c r="E5" s="88"/>
      <c r="F5" s="88"/>
      <c r="G5" s="88"/>
      <c r="H5" s="88"/>
      <c r="I5" s="88"/>
      <c r="J5" s="88"/>
      <c r="K5" s="88"/>
      <c r="L5" s="88"/>
      <c r="M5" s="88"/>
      <c r="N5" s="88"/>
      <c r="O5" s="88"/>
      <c r="P5" s="88"/>
      <c r="Q5" s="89"/>
    </row>
    <row r="6" spans="3:20" ht="18" x14ac:dyDescent="0.3">
      <c r="C6" s="8" t="s">
        <v>19</v>
      </c>
      <c r="D6" s="91" t="s">
        <v>37</v>
      </c>
      <c r="E6" s="92"/>
      <c r="F6" s="92"/>
      <c r="G6" s="92"/>
      <c r="H6" s="92"/>
      <c r="I6" s="92"/>
      <c r="J6" s="92"/>
      <c r="K6" s="92"/>
      <c r="L6" s="92"/>
      <c r="M6" s="92"/>
      <c r="N6" s="92"/>
      <c r="O6" s="92"/>
      <c r="P6" s="92"/>
      <c r="Q6" s="93"/>
    </row>
    <row r="7" spans="3:20" ht="33.75" customHeight="1" x14ac:dyDescent="0.3">
      <c r="C7" s="72" t="s">
        <v>2</v>
      </c>
      <c r="D7" s="73" t="s">
        <v>3</v>
      </c>
      <c r="E7" s="73" t="s">
        <v>18</v>
      </c>
      <c r="F7" s="73" t="s">
        <v>4</v>
      </c>
      <c r="G7" s="73" t="s">
        <v>5</v>
      </c>
      <c r="H7" s="73"/>
      <c r="I7" s="73"/>
      <c r="J7" s="73"/>
      <c r="K7" s="73"/>
      <c r="L7" s="73"/>
      <c r="M7" s="73"/>
      <c r="N7" s="73"/>
      <c r="O7" s="73" t="s">
        <v>6</v>
      </c>
      <c r="P7" s="73"/>
      <c r="Q7" s="94"/>
    </row>
    <row r="8" spans="3:20" ht="54.75" customHeight="1" x14ac:dyDescent="0.3">
      <c r="C8" s="72"/>
      <c r="D8" s="73"/>
      <c r="E8" s="73"/>
      <c r="F8" s="73"/>
      <c r="G8" s="73" t="s">
        <v>7</v>
      </c>
      <c r="H8" s="73" t="s">
        <v>8</v>
      </c>
      <c r="I8" s="73" t="s">
        <v>9</v>
      </c>
      <c r="J8" s="73"/>
      <c r="K8" s="73"/>
      <c r="L8" s="73"/>
      <c r="M8" s="95" t="s">
        <v>10</v>
      </c>
      <c r="N8" s="95"/>
      <c r="O8" s="73"/>
      <c r="P8" s="73"/>
      <c r="Q8" s="94"/>
    </row>
    <row r="9" spans="3:20" ht="39.75" customHeight="1" x14ac:dyDescent="0.3">
      <c r="C9" s="72"/>
      <c r="D9" s="73"/>
      <c r="E9" s="73"/>
      <c r="F9" s="73"/>
      <c r="G9" s="73"/>
      <c r="H9" s="73"/>
      <c r="I9" s="9" t="s">
        <v>11</v>
      </c>
      <c r="J9" s="9" t="s">
        <v>12</v>
      </c>
      <c r="K9" s="9" t="s">
        <v>13</v>
      </c>
      <c r="L9" s="9" t="s">
        <v>14</v>
      </c>
      <c r="M9" s="10" t="s">
        <v>15</v>
      </c>
      <c r="N9" s="10" t="s">
        <v>16</v>
      </c>
      <c r="O9" s="73"/>
      <c r="P9" s="73"/>
      <c r="Q9" s="94"/>
    </row>
    <row r="10" spans="3:20" ht="42.75" customHeight="1" x14ac:dyDescent="0.3">
      <c r="C10" s="78" t="s">
        <v>40</v>
      </c>
      <c r="D10" s="79" t="s">
        <v>53</v>
      </c>
      <c r="E10" s="80" t="s">
        <v>38</v>
      </c>
      <c r="F10" s="80" t="s">
        <v>39</v>
      </c>
      <c r="G10" s="90">
        <v>4</v>
      </c>
      <c r="H10" s="80" t="s">
        <v>17</v>
      </c>
      <c r="I10" s="11">
        <v>5</v>
      </c>
      <c r="J10" s="11">
        <v>5</v>
      </c>
      <c r="K10" s="11">
        <v>5</v>
      </c>
      <c r="L10" s="11"/>
      <c r="M10" s="96">
        <f>IFERROR((K10-K11)/K11,"ND")</f>
        <v>0.25</v>
      </c>
      <c r="N10" s="96">
        <f>IFERROR(((I10+J10+K10)-(I11+J11+K11))/(I11+J11+K11),"ND")</f>
        <v>0.25</v>
      </c>
      <c r="O10" s="74" t="s">
        <v>72</v>
      </c>
      <c r="P10" s="74"/>
      <c r="Q10" s="75"/>
    </row>
    <row r="11" spans="3:20" ht="43.5" customHeight="1" x14ac:dyDescent="0.3">
      <c r="C11" s="78"/>
      <c r="D11" s="79"/>
      <c r="E11" s="80"/>
      <c r="F11" s="80"/>
      <c r="G11" s="90"/>
      <c r="H11" s="80"/>
      <c r="I11" s="11">
        <v>4</v>
      </c>
      <c r="J11" s="11">
        <v>4</v>
      </c>
      <c r="K11" s="11">
        <v>4</v>
      </c>
      <c r="L11" s="11">
        <v>4</v>
      </c>
      <c r="M11" s="96"/>
      <c r="N11" s="96"/>
      <c r="O11" s="76"/>
      <c r="P11" s="76"/>
      <c r="Q11" s="77"/>
    </row>
    <row r="12" spans="3:20" ht="36.75" customHeight="1" x14ac:dyDescent="0.3">
      <c r="C12" s="99" t="s">
        <v>41</v>
      </c>
      <c r="D12" s="73" t="s">
        <v>65</v>
      </c>
      <c r="E12" s="80" t="s">
        <v>20</v>
      </c>
      <c r="F12" s="80" t="s">
        <v>21</v>
      </c>
      <c r="G12" s="103">
        <v>2280</v>
      </c>
      <c r="H12" s="65" t="s">
        <v>34</v>
      </c>
      <c r="I12" s="12">
        <v>405</v>
      </c>
      <c r="J12" s="43">
        <v>417</v>
      </c>
      <c r="K12" s="45">
        <v>376</v>
      </c>
      <c r="L12" s="43"/>
      <c r="M12" s="62">
        <f>IFERROR(K12/K13,"ND")</f>
        <v>0.71619047619047616</v>
      </c>
      <c r="N12" s="62">
        <f>IFERROR(((I12+J12+K12+L12)/(I13+J13+K13+L13)),"ND")</f>
        <v>0.52543859649122804</v>
      </c>
      <c r="O12" s="50" t="s">
        <v>67</v>
      </c>
      <c r="P12" s="51"/>
      <c r="Q12" s="52"/>
    </row>
    <row r="13" spans="3:20" ht="40.5" customHeight="1" x14ac:dyDescent="0.3">
      <c r="C13" s="100"/>
      <c r="D13" s="73"/>
      <c r="E13" s="80"/>
      <c r="F13" s="80"/>
      <c r="G13" s="104"/>
      <c r="H13" s="64"/>
      <c r="I13" s="44">
        <v>505</v>
      </c>
      <c r="J13" s="44">
        <v>525</v>
      </c>
      <c r="K13" s="44">
        <v>525</v>
      </c>
      <c r="L13" s="44">
        <v>725</v>
      </c>
      <c r="M13" s="63"/>
      <c r="N13" s="63"/>
      <c r="O13" s="53"/>
      <c r="P13" s="54"/>
      <c r="Q13" s="55"/>
      <c r="T13" s="6"/>
    </row>
    <row r="14" spans="3:20" ht="38.25" customHeight="1" x14ac:dyDescent="0.3">
      <c r="C14" s="97" t="s">
        <v>42</v>
      </c>
      <c r="D14" s="73" t="s">
        <v>54</v>
      </c>
      <c r="E14" s="80" t="s">
        <v>20</v>
      </c>
      <c r="F14" s="80" t="s">
        <v>21</v>
      </c>
      <c r="G14" s="101">
        <v>380</v>
      </c>
      <c r="H14" s="64" t="s">
        <v>34</v>
      </c>
      <c r="I14" s="12">
        <v>69</v>
      </c>
      <c r="J14" s="11">
        <v>80</v>
      </c>
      <c r="K14" s="46">
        <v>103</v>
      </c>
      <c r="L14" s="11"/>
      <c r="M14" s="62">
        <f>IFERROR(K14/K15,"ND")</f>
        <v>1.03</v>
      </c>
      <c r="N14" s="62">
        <f>IFERROR(((I14+J14+K14+L14)/(I15+J15+K15+L15)),"ND")</f>
        <v>0.66315789473684206</v>
      </c>
      <c r="O14" s="56" t="s">
        <v>69</v>
      </c>
      <c r="P14" s="57"/>
      <c r="Q14" s="58"/>
      <c r="T14" s="6"/>
    </row>
    <row r="15" spans="3:20" ht="36.75" customHeight="1" x14ac:dyDescent="0.3">
      <c r="C15" s="98"/>
      <c r="D15" s="73"/>
      <c r="E15" s="80"/>
      <c r="F15" s="80"/>
      <c r="G15" s="102"/>
      <c r="H15" s="64"/>
      <c r="I15" s="12">
        <v>80</v>
      </c>
      <c r="J15" s="12">
        <v>100</v>
      </c>
      <c r="K15" s="12">
        <v>100</v>
      </c>
      <c r="L15" s="12">
        <v>100</v>
      </c>
      <c r="M15" s="63"/>
      <c r="N15" s="63"/>
      <c r="O15" s="59"/>
      <c r="P15" s="60"/>
      <c r="Q15" s="61"/>
      <c r="T15" s="6"/>
    </row>
    <row r="16" spans="3:20" ht="35.25" customHeight="1" x14ac:dyDescent="0.3">
      <c r="C16" s="97" t="s">
        <v>43</v>
      </c>
      <c r="D16" s="80" t="s">
        <v>55</v>
      </c>
      <c r="E16" s="80" t="s">
        <v>20</v>
      </c>
      <c r="F16" s="80" t="s">
        <v>21</v>
      </c>
      <c r="G16" s="101">
        <v>190</v>
      </c>
      <c r="H16" s="64" t="s">
        <v>34</v>
      </c>
      <c r="I16" s="12">
        <v>30</v>
      </c>
      <c r="J16" s="11">
        <v>29</v>
      </c>
      <c r="K16" s="47">
        <v>34</v>
      </c>
      <c r="L16" s="11"/>
      <c r="M16" s="62">
        <f>IFERROR(K16/K17,"ND")</f>
        <v>0.68</v>
      </c>
      <c r="N16" s="62">
        <f t="shared" ref="N16" si="0">IFERROR(((I16+J16+K16+L16)/(I17+J17+K17+L17)),"ND")</f>
        <v>0.48947368421052634</v>
      </c>
      <c r="O16" s="56" t="s">
        <v>68</v>
      </c>
      <c r="P16" s="57"/>
      <c r="Q16" s="58"/>
    </row>
    <row r="17" spans="3:17" ht="33" customHeight="1" x14ac:dyDescent="0.3">
      <c r="C17" s="98"/>
      <c r="D17" s="80"/>
      <c r="E17" s="80"/>
      <c r="F17" s="80"/>
      <c r="G17" s="102"/>
      <c r="H17" s="64"/>
      <c r="I17" s="12">
        <v>40</v>
      </c>
      <c r="J17" s="12">
        <v>50</v>
      </c>
      <c r="K17" s="12">
        <v>50</v>
      </c>
      <c r="L17" s="12">
        <v>50</v>
      </c>
      <c r="M17" s="63"/>
      <c r="N17" s="63"/>
      <c r="O17" s="59"/>
      <c r="P17" s="60"/>
      <c r="Q17" s="61"/>
    </row>
    <row r="18" spans="3:17" ht="33" customHeight="1" x14ac:dyDescent="0.3">
      <c r="C18" s="97" t="s">
        <v>44</v>
      </c>
      <c r="D18" s="80" t="s">
        <v>56</v>
      </c>
      <c r="E18" s="80" t="s">
        <v>20</v>
      </c>
      <c r="F18" s="80" t="s">
        <v>21</v>
      </c>
      <c r="G18" s="101">
        <v>190</v>
      </c>
      <c r="H18" s="64" t="s">
        <v>34</v>
      </c>
      <c r="I18" s="12">
        <v>39</v>
      </c>
      <c r="J18" s="11">
        <v>51</v>
      </c>
      <c r="K18" s="48">
        <v>69</v>
      </c>
      <c r="L18" s="11"/>
      <c r="M18" s="62">
        <f>IFERROR(K18/K19,"ND")</f>
        <v>1.38</v>
      </c>
      <c r="N18" s="62">
        <f t="shared" ref="N18" si="1">IFERROR(((I18+J18+K18+L18)/(I19+J19+K19+L19)),"ND")</f>
        <v>0.83684210526315794</v>
      </c>
      <c r="O18" s="56" t="s">
        <v>73</v>
      </c>
      <c r="P18" s="57"/>
      <c r="Q18" s="58"/>
    </row>
    <row r="19" spans="3:17" ht="36" customHeight="1" x14ac:dyDescent="0.3">
      <c r="C19" s="98"/>
      <c r="D19" s="80"/>
      <c r="E19" s="80"/>
      <c r="F19" s="80"/>
      <c r="G19" s="102"/>
      <c r="H19" s="64"/>
      <c r="I19" s="12">
        <v>40</v>
      </c>
      <c r="J19" s="12">
        <v>50</v>
      </c>
      <c r="K19" s="12">
        <v>50</v>
      </c>
      <c r="L19" s="12">
        <v>50</v>
      </c>
      <c r="M19" s="63"/>
      <c r="N19" s="63"/>
      <c r="O19" s="59"/>
      <c r="P19" s="60"/>
      <c r="Q19" s="61"/>
    </row>
    <row r="20" spans="3:17" ht="36" customHeight="1" x14ac:dyDescent="0.3">
      <c r="C20" s="97" t="s">
        <v>45</v>
      </c>
      <c r="D20" s="73" t="s">
        <v>57</v>
      </c>
      <c r="E20" s="80" t="s">
        <v>20</v>
      </c>
      <c r="F20" s="80" t="s">
        <v>21</v>
      </c>
      <c r="G20" s="106">
        <v>0</v>
      </c>
      <c r="H20" s="64" t="s">
        <v>34</v>
      </c>
      <c r="I20" s="12">
        <v>0</v>
      </c>
      <c r="J20" s="11">
        <v>0</v>
      </c>
      <c r="K20" s="11">
        <v>0</v>
      </c>
      <c r="L20" s="11">
        <v>0</v>
      </c>
      <c r="M20" s="62" t="str">
        <f>IFERROR(K20/K21,"ND")</f>
        <v>ND</v>
      </c>
      <c r="N20" s="62" t="str">
        <f t="shared" ref="N20" si="2">IFERROR(((I20+J20+K20+L20)/(I21+J21+K21+L21)),"ND")</f>
        <v>ND</v>
      </c>
      <c r="O20" s="66" t="s">
        <v>58</v>
      </c>
      <c r="P20" s="67"/>
      <c r="Q20" s="68"/>
    </row>
    <row r="21" spans="3:17" ht="30.75" customHeight="1" x14ac:dyDescent="0.3">
      <c r="C21" s="98"/>
      <c r="D21" s="73"/>
      <c r="E21" s="80"/>
      <c r="F21" s="80"/>
      <c r="G21" s="107"/>
      <c r="H21" s="64"/>
      <c r="I21" s="12">
        <v>0</v>
      </c>
      <c r="J21" s="11">
        <v>0</v>
      </c>
      <c r="K21" s="11">
        <v>0</v>
      </c>
      <c r="L21" s="11">
        <v>0</v>
      </c>
      <c r="M21" s="63"/>
      <c r="N21" s="63"/>
      <c r="O21" s="69"/>
      <c r="P21" s="70"/>
      <c r="Q21" s="71"/>
    </row>
    <row r="22" spans="3:17" ht="33.75" customHeight="1" x14ac:dyDescent="0.3">
      <c r="C22" s="97" t="s">
        <v>46</v>
      </c>
      <c r="D22" s="73" t="s">
        <v>22</v>
      </c>
      <c r="E22" s="80" t="s">
        <v>20</v>
      </c>
      <c r="F22" s="80" t="s">
        <v>21</v>
      </c>
      <c r="G22" s="106">
        <v>0</v>
      </c>
      <c r="H22" s="64" t="s">
        <v>34</v>
      </c>
      <c r="I22" s="12">
        <v>0</v>
      </c>
      <c r="J22" s="11">
        <v>0</v>
      </c>
      <c r="K22" s="11">
        <v>0</v>
      </c>
      <c r="L22" s="11">
        <v>0</v>
      </c>
      <c r="M22" s="62" t="str">
        <f>IFERROR(K22/K23,"ND")</f>
        <v>ND</v>
      </c>
      <c r="N22" s="62" t="str">
        <f t="shared" ref="N22" si="3">IFERROR(((I22+J22+K22+L22)/(I23+J23+K23+L23)),"ND")</f>
        <v>ND</v>
      </c>
      <c r="O22" s="66" t="s">
        <v>58</v>
      </c>
      <c r="P22" s="67"/>
      <c r="Q22" s="68"/>
    </row>
    <row r="23" spans="3:17" ht="31.5" customHeight="1" x14ac:dyDescent="0.3">
      <c r="C23" s="98"/>
      <c r="D23" s="73"/>
      <c r="E23" s="80"/>
      <c r="F23" s="80"/>
      <c r="G23" s="107"/>
      <c r="H23" s="64"/>
      <c r="I23" s="12">
        <v>0</v>
      </c>
      <c r="J23" s="11">
        <v>0</v>
      </c>
      <c r="K23" s="11">
        <v>0</v>
      </c>
      <c r="L23" s="11">
        <v>0</v>
      </c>
      <c r="M23" s="63"/>
      <c r="N23" s="63"/>
      <c r="O23" s="69"/>
      <c r="P23" s="70"/>
      <c r="Q23" s="71"/>
    </row>
    <row r="24" spans="3:17" ht="40.5" customHeight="1" x14ac:dyDescent="0.3">
      <c r="C24" s="97" t="s">
        <v>47</v>
      </c>
      <c r="D24" s="73" t="s">
        <v>59</v>
      </c>
      <c r="E24" s="80" t="s">
        <v>20</v>
      </c>
      <c r="F24" s="80" t="s">
        <v>21</v>
      </c>
      <c r="G24" s="106">
        <v>0</v>
      </c>
      <c r="H24" s="64" t="s">
        <v>34</v>
      </c>
      <c r="I24" s="12">
        <v>0</v>
      </c>
      <c r="J24" s="11">
        <v>0</v>
      </c>
      <c r="K24" s="11">
        <v>0</v>
      </c>
      <c r="L24" s="11">
        <v>0</v>
      </c>
      <c r="M24" s="62" t="str">
        <f>IFERROR(K24/K25,"ND")</f>
        <v>ND</v>
      </c>
      <c r="N24" s="62" t="str">
        <f t="shared" ref="N24" si="4">IFERROR(((I24+J24+K24+L24)/(I25+J25+K25+L25)),"ND")</f>
        <v>ND</v>
      </c>
      <c r="O24" s="66" t="s">
        <v>58</v>
      </c>
      <c r="P24" s="67"/>
      <c r="Q24" s="68"/>
    </row>
    <row r="25" spans="3:17" ht="31.5" customHeight="1" x14ac:dyDescent="0.3">
      <c r="C25" s="98"/>
      <c r="D25" s="73"/>
      <c r="E25" s="80"/>
      <c r="F25" s="80"/>
      <c r="G25" s="107"/>
      <c r="H25" s="64"/>
      <c r="I25" s="12">
        <v>0</v>
      </c>
      <c r="J25" s="11">
        <v>0</v>
      </c>
      <c r="K25" s="11">
        <v>0</v>
      </c>
      <c r="L25" s="11">
        <v>0</v>
      </c>
      <c r="M25" s="63"/>
      <c r="N25" s="63"/>
      <c r="O25" s="69"/>
      <c r="P25" s="70"/>
      <c r="Q25" s="71"/>
    </row>
    <row r="26" spans="3:17" ht="34.5" customHeight="1" x14ac:dyDescent="0.3">
      <c r="C26" s="97" t="s">
        <v>48</v>
      </c>
      <c r="D26" s="73" t="s">
        <v>60</v>
      </c>
      <c r="E26" s="80" t="s">
        <v>20</v>
      </c>
      <c r="F26" s="80" t="s">
        <v>21</v>
      </c>
      <c r="G26" s="106">
        <v>0</v>
      </c>
      <c r="H26" s="64" t="s">
        <v>34</v>
      </c>
      <c r="I26" s="12">
        <v>0</v>
      </c>
      <c r="J26" s="11">
        <v>0</v>
      </c>
      <c r="K26" s="11">
        <v>0</v>
      </c>
      <c r="L26" s="11">
        <v>0</v>
      </c>
      <c r="M26" s="62" t="str">
        <f>IFERROR(K26/K27,"ND")</f>
        <v>ND</v>
      </c>
      <c r="N26" s="62" t="str">
        <f t="shared" ref="N26" si="5">IFERROR(((I26+J26+K26+L26)/(I27+J27+K27+L27)),"ND")</f>
        <v>ND</v>
      </c>
      <c r="O26" s="66" t="s">
        <v>58</v>
      </c>
      <c r="P26" s="67"/>
      <c r="Q26" s="68"/>
    </row>
    <row r="27" spans="3:17" ht="40.5" customHeight="1" x14ac:dyDescent="0.3">
      <c r="C27" s="98"/>
      <c r="D27" s="73"/>
      <c r="E27" s="80"/>
      <c r="F27" s="80"/>
      <c r="G27" s="107"/>
      <c r="H27" s="64"/>
      <c r="I27" s="12">
        <v>0</v>
      </c>
      <c r="J27" s="11">
        <v>0</v>
      </c>
      <c r="K27" s="11">
        <v>0</v>
      </c>
      <c r="L27" s="11">
        <v>0</v>
      </c>
      <c r="M27" s="63"/>
      <c r="N27" s="63"/>
      <c r="O27" s="69"/>
      <c r="P27" s="70"/>
      <c r="Q27" s="71"/>
    </row>
    <row r="28" spans="3:17" ht="38.25" customHeight="1" x14ac:dyDescent="0.3">
      <c r="C28" s="97" t="s">
        <v>49</v>
      </c>
      <c r="D28" s="73" t="s">
        <v>61</v>
      </c>
      <c r="E28" s="80" t="s">
        <v>20</v>
      </c>
      <c r="F28" s="80" t="s">
        <v>21</v>
      </c>
      <c r="G28" s="106">
        <v>1900</v>
      </c>
      <c r="H28" s="64" t="s">
        <v>34</v>
      </c>
      <c r="I28" s="12">
        <v>336</v>
      </c>
      <c r="J28" s="11">
        <v>337</v>
      </c>
      <c r="K28" s="13">
        <v>273</v>
      </c>
      <c r="L28" s="11"/>
      <c r="M28" s="62">
        <f>IFERROR(K28/K29,"ND")</f>
        <v>0.64235294117647057</v>
      </c>
      <c r="N28" s="62">
        <f t="shared" ref="N28" si="6">IFERROR(((I28+J28+K28+L28)/(I29+J29+K29+L29)),"ND")</f>
        <v>0.49789473684210528</v>
      </c>
      <c r="O28" s="66" t="s">
        <v>74</v>
      </c>
      <c r="P28" s="67"/>
      <c r="Q28" s="68"/>
    </row>
    <row r="29" spans="3:17" ht="42" customHeight="1" x14ac:dyDescent="0.3">
      <c r="C29" s="98"/>
      <c r="D29" s="73"/>
      <c r="E29" s="80"/>
      <c r="F29" s="80"/>
      <c r="G29" s="107"/>
      <c r="H29" s="64"/>
      <c r="I29" s="12">
        <v>425</v>
      </c>
      <c r="J29" s="12">
        <v>425</v>
      </c>
      <c r="K29" s="12">
        <v>425</v>
      </c>
      <c r="L29" s="12">
        <v>625</v>
      </c>
      <c r="M29" s="63"/>
      <c r="N29" s="63"/>
      <c r="O29" s="69"/>
      <c r="P29" s="70"/>
      <c r="Q29" s="71"/>
    </row>
    <row r="30" spans="3:17" ht="39" customHeight="1" x14ac:dyDescent="0.3">
      <c r="C30" s="97" t="s">
        <v>50</v>
      </c>
      <c r="D30" s="73" t="s">
        <v>62</v>
      </c>
      <c r="E30" s="80" t="s">
        <v>20</v>
      </c>
      <c r="F30" s="80" t="s">
        <v>21</v>
      </c>
      <c r="G30" s="106">
        <v>300</v>
      </c>
      <c r="H30" s="64" t="s">
        <v>34</v>
      </c>
      <c r="I30" s="12">
        <v>30</v>
      </c>
      <c r="J30" s="11">
        <v>29</v>
      </c>
      <c r="K30" s="49">
        <v>34</v>
      </c>
      <c r="L30" s="11"/>
      <c r="M30" s="62">
        <f>IFERROR(K30/K31,"ND")</f>
        <v>0.45333333333333331</v>
      </c>
      <c r="N30" s="62">
        <f t="shared" ref="N30" si="7">IFERROR(((I30+J30+K30+L30)/(I31+J31+K31+L31)),"ND")</f>
        <v>0.31</v>
      </c>
      <c r="O30" s="66" t="s">
        <v>70</v>
      </c>
      <c r="P30" s="67"/>
      <c r="Q30" s="68"/>
    </row>
    <row r="31" spans="3:17" ht="38.25" customHeight="1" x14ac:dyDescent="0.3">
      <c r="C31" s="98"/>
      <c r="D31" s="73"/>
      <c r="E31" s="80"/>
      <c r="F31" s="80"/>
      <c r="G31" s="107"/>
      <c r="H31" s="64"/>
      <c r="I31" s="12">
        <v>75</v>
      </c>
      <c r="J31" s="12">
        <v>75</v>
      </c>
      <c r="K31" s="12">
        <v>75</v>
      </c>
      <c r="L31" s="12">
        <v>75</v>
      </c>
      <c r="M31" s="63"/>
      <c r="N31" s="63"/>
      <c r="O31" s="69"/>
      <c r="P31" s="70"/>
      <c r="Q31" s="71"/>
    </row>
    <row r="32" spans="3:17" ht="38.25" customHeight="1" x14ac:dyDescent="0.3">
      <c r="C32" s="97" t="s">
        <v>51</v>
      </c>
      <c r="D32" s="73" t="s">
        <v>63</v>
      </c>
      <c r="E32" s="80" t="s">
        <v>20</v>
      </c>
      <c r="F32" s="80" t="s">
        <v>21</v>
      </c>
      <c r="G32" s="106">
        <v>400</v>
      </c>
      <c r="H32" s="64" t="s">
        <v>34</v>
      </c>
      <c r="I32" s="12">
        <v>42</v>
      </c>
      <c r="J32" s="11">
        <v>62</v>
      </c>
      <c r="K32" s="49">
        <v>30</v>
      </c>
      <c r="L32" s="11"/>
      <c r="M32" s="62">
        <f>IFERROR(K32/K33,"ND")</f>
        <v>0.3</v>
      </c>
      <c r="N32" s="62">
        <f t="shared" ref="N32" si="8">IFERROR(((I32+J32+K32+L32)/(I33+J33+K33+L33)),"ND")</f>
        <v>0.33500000000000002</v>
      </c>
      <c r="O32" s="66" t="s">
        <v>71</v>
      </c>
      <c r="P32" s="67"/>
      <c r="Q32" s="68"/>
    </row>
    <row r="33" spans="3:17" ht="40.5" customHeight="1" x14ac:dyDescent="0.3">
      <c r="C33" s="98"/>
      <c r="D33" s="73"/>
      <c r="E33" s="80"/>
      <c r="F33" s="80"/>
      <c r="G33" s="107"/>
      <c r="H33" s="64"/>
      <c r="I33" s="12">
        <v>100</v>
      </c>
      <c r="J33" s="12">
        <v>100</v>
      </c>
      <c r="K33" s="12">
        <v>100</v>
      </c>
      <c r="L33" s="12">
        <v>100</v>
      </c>
      <c r="M33" s="63"/>
      <c r="N33" s="63"/>
      <c r="O33" s="69"/>
      <c r="P33" s="70"/>
      <c r="Q33" s="71"/>
    </row>
    <row r="34" spans="3:17" ht="33.75" customHeight="1" x14ac:dyDescent="0.3">
      <c r="C34" s="105" t="s">
        <v>52</v>
      </c>
      <c r="D34" s="73" t="s">
        <v>64</v>
      </c>
      <c r="E34" s="80" t="s">
        <v>20</v>
      </c>
      <c r="F34" s="80" t="s">
        <v>21</v>
      </c>
      <c r="G34" s="108">
        <v>1200</v>
      </c>
      <c r="H34" s="64" t="s">
        <v>34</v>
      </c>
      <c r="I34" s="12">
        <v>264</v>
      </c>
      <c r="J34" s="11">
        <v>246</v>
      </c>
      <c r="K34" s="49">
        <v>209</v>
      </c>
      <c r="L34" s="11"/>
      <c r="M34" s="62">
        <f>IFERROR(K34/K35,"ND")</f>
        <v>0.83599999999999997</v>
      </c>
      <c r="N34" s="62">
        <f t="shared" ref="N34" si="9">IFERROR(((I34+J34+K34+L34)/(I35+J35+K35+L35)),"ND")</f>
        <v>0.59916666666666663</v>
      </c>
      <c r="O34" s="66" t="s">
        <v>75</v>
      </c>
      <c r="P34" s="67"/>
      <c r="Q34" s="68"/>
    </row>
    <row r="35" spans="3:17" ht="36" customHeight="1" x14ac:dyDescent="0.3">
      <c r="C35" s="105"/>
      <c r="D35" s="73"/>
      <c r="E35" s="80"/>
      <c r="F35" s="80"/>
      <c r="G35" s="108"/>
      <c r="H35" s="64"/>
      <c r="I35" s="12">
        <v>250</v>
      </c>
      <c r="J35" s="12">
        <v>250</v>
      </c>
      <c r="K35" s="14">
        <v>250</v>
      </c>
      <c r="L35" s="12">
        <v>450</v>
      </c>
      <c r="M35" s="63"/>
      <c r="N35" s="63"/>
      <c r="O35" s="69"/>
      <c r="P35" s="70"/>
      <c r="Q35" s="71"/>
    </row>
    <row r="36" spans="3:17" x14ac:dyDescent="0.3">
      <c r="C36" s="15"/>
      <c r="D36" s="16"/>
      <c r="E36" s="16"/>
      <c r="F36" s="17"/>
      <c r="G36" s="18"/>
      <c r="H36" s="19"/>
      <c r="I36" s="17"/>
      <c r="J36" s="17"/>
      <c r="K36" s="17"/>
      <c r="L36" s="17"/>
      <c r="M36" s="20"/>
      <c r="N36" s="20"/>
      <c r="O36" s="21"/>
      <c r="P36" s="21"/>
      <c r="Q36" s="22"/>
    </row>
    <row r="37" spans="3:17" x14ac:dyDescent="0.3">
      <c r="C37" s="15"/>
      <c r="D37" s="16"/>
      <c r="E37" s="16"/>
      <c r="F37" s="17"/>
      <c r="G37" s="18"/>
      <c r="H37" s="19"/>
      <c r="I37" s="17"/>
      <c r="J37" s="17"/>
      <c r="K37" s="17"/>
      <c r="L37" s="17"/>
      <c r="M37" s="20"/>
      <c r="N37" s="20"/>
      <c r="O37" s="21"/>
      <c r="P37" s="21"/>
      <c r="Q37" s="22"/>
    </row>
    <row r="38" spans="3:17" x14ac:dyDescent="0.3">
      <c r="C38" s="23" t="s">
        <v>32</v>
      </c>
      <c r="D38" s="24"/>
      <c r="E38" s="24"/>
      <c r="F38" s="25"/>
      <c r="G38" s="109" t="s">
        <v>29</v>
      </c>
      <c r="H38" s="109"/>
      <c r="I38" s="109"/>
      <c r="J38" s="109"/>
      <c r="K38" s="25"/>
      <c r="L38" s="25"/>
      <c r="M38" s="26"/>
      <c r="N38" s="26"/>
      <c r="O38" s="109" t="s">
        <v>30</v>
      </c>
      <c r="P38" s="109"/>
      <c r="Q38" s="111"/>
    </row>
    <row r="39" spans="3:17" x14ac:dyDescent="0.3">
      <c r="C39" s="23" t="s">
        <v>23</v>
      </c>
      <c r="D39" s="24"/>
      <c r="E39" s="24"/>
      <c r="F39" s="25"/>
      <c r="G39" s="109" t="s">
        <v>31</v>
      </c>
      <c r="H39" s="109"/>
      <c r="I39" s="109"/>
      <c r="J39" s="109"/>
      <c r="K39" s="25"/>
      <c r="L39" s="25"/>
      <c r="M39" s="26"/>
      <c r="N39" s="26"/>
      <c r="O39" s="109" t="s">
        <v>24</v>
      </c>
      <c r="P39" s="109"/>
      <c r="Q39" s="111"/>
    </row>
    <row r="40" spans="3:17" x14ac:dyDescent="0.3">
      <c r="C40" s="23" t="s">
        <v>35</v>
      </c>
      <c r="D40" s="24"/>
      <c r="E40" s="24"/>
      <c r="F40" s="25"/>
      <c r="G40" s="110" t="s">
        <v>26</v>
      </c>
      <c r="H40" s="110"/>
      <c r="I40" s="110"/>
      <c r="J40" s="110"/>
      <c r="K40" s="25"/>
      <c r="L40" s="25"/>
      <c r="M40" s="26"/>
      <c r="N40" s="26"/>
      <c r="O40" s="112" t="s">
        <v>25</v>
      </c>
      <c r="P40" s="112"/>
      <c r="Q40" s="113"/>
    </row>
    <row r="41" spans="3:17" x14ac:dyDescent="0.3">
      <c r="C41" s="23" t="s">
        <v>36</v>
      </c>
      <c r="D41" s="24"/>
      <c r="E41" s="24"/>
      <c r="F41" s="25"/>
      <c r="G41" s="110" t="s">
        <v>27</v>
      </c>
      <c r="H41" s="110"/>
      <c r="I41" s="110"/>
      <c r="J41" s="110"/>
      <c r="K41" s="25"/>
      <c r="L41" s="25"/>
      <c r="M41" s="26"/>
      <c r="N41" s="26"/>
      <c r="O41" s="112" t="s">
        <v>28</v>
      </c>
      <c r="P41" s="112"/>
      <c r="Q41" s="113"/>
    </row>
    <row r="42" spans="3:17" x14ac:dyDescent="0.3">
      <c r="C42" s="27"/>
      <c r="D42" s="28"/>
      <c r="E42" s="28"/>
      <c r="F42" s="29"/>
      <c r="G42" s="30"/>
      <c r="H42" s="31"/>
      <c r="I42" s="29"/>
      <c r="J42" s="29"/>
      <c r="K42" s="29"/>
      <c r="L42" s="29"/>
      <c r="M42" s="32"/>
      <c r="N42" s="32"/>
      <c r="O42" s="33"/>
      <c r="P42" s="33"/>
      <c r="Q42" s="34"/>
    </row>
    <row r="43" spans="3:17" ht="15" thickBot="1" x14ac:dyDescent="0.35">
      <c r="C43" s="35"/>
      <c r="D43" s="36"/>
      <c r="E43" s="36"/>
      <c r="F43" s="37"/>
      <c r="G43" s="38"/>
      <c r="H43" s="39"/>
      <c r="I43" s="37"/>
      <c r="J43" s="37"/>
      <c r="K43" s="37"/>
      <c r="L43" s="37"/>
      <c r="M43" s="40"/>
      <c r="N43" s="40"/>
      <c r="O43" s="41"/>
      <c r="P43" s="41"/>
      <c r="Q43" s="42"/>
    </row>
    <row r="52" spans="11:11" x14ac:dyDescent="0.3">
      <c r="K52" t="s">
        <v>33</v>
      </c>
    </row>
  </sheetData>
  <mergeCells count="139">
    <mergeCell ref="G40:J40"/>
    <mergeCell ref="O40:Q40"/>
    <mergeCell ref="G41:J41"/>
    <mergeCell ref="O41:Q41"/>
    <mergeCell ref="M34:M35"/>
    <mergeCell ref="N34:N35"/>
    <mergeCell ref="O34:Q35"/>
    <mergeCell ref="G38:J38"/>
    <mergeCell ref="O38:Q38"/>
    <mergeCell ref="G39:J39"/>
    <mergeCell ref="O39:Q39"/>
    <mergeCell ref="O30:Q31"/>
    <mergeCell ref="C32:C33"/>
    <mergeCell ref="D32:D33"/>
    <mergeCell ref="E32:E33"/>
    <mergeCell ref="F32:F33"/>
    <mergeCell ref="G32:G33"/>
    <mergeCell ref="H32:H33"/>
    <mergeCell ref="M32:M33"/>
    <mergeCell ref="N32:N33"/>
    <mergeCell ref="O32:Q33"/>
    <mergeCell ref="C30:C31"/>
    <mergeCell ref="D30:D31"/>
    <mergeCell ref="E30:E31"/>
    <mergeCell ref="F30:F31"/>
    <mergeCell ref="G30:G31"/>
    <mergeCell ref="H30:H31"/>
    <mergeCell ref="M30:M31"/>
    <mergeCell ref="N30:N31"/>
    <mergeCell ref="C34:C35"/>
    <mergeCell ref="D34:D35"/>
    <mergeCell ref="E34:E35"/>
    <mergeCell ref="F34:F35"/>
    <mergeCell ref="G34:G35"/>
    <mergeCell ref="H34:H35"/>
    <mergeCell ref="M26:M27"/>
    <mergeCell ref="N26:N27"/>
    <mergeCell ref="O26:Q27"/>
    <mergeCell ref="C28:C29"/>
    <mergeCell ref="D28:D29"/>
    <mergeCell ref="E28:E29"/>
    <mergeCell ref="F28:F29"/>
    <mergeCell ref="G28:G29"/>
    <mergeCell ref="H28:H29"/>
    <mergeCell ref="M28:M29"/>
    <mergeCell ref="C26:C27"/>
    <mergeCell ref="D26:D27"/>
    <mergeCell ref="E26:E27"/>
    <mergeCell ref="F26:F27"/>
    <mergeCell ref="G26:G27"/>
    <mergeCell ref="H26:H27"/>
    <mergeCell ref="N28:N29"/>
    <mergeCell ref="O28:Q29"/>
    <mergeCell ref="C24:C25"/>
    <mergeCell ref="D24:D25"/>
    <mergeCell ref="E24:E25"/>
    <mergeCell ref="F24:F25"/>
    <mergeCell ref="G24:G25"/>
    <mergeCell ref="H24:H25"/>
    <mergeCell ref="M24:M25"/>
    <mergeCell ref="N24:N25"/>
    <mergeCell ref="O24:Q25"/>
    <mergeCell ref="C22:C23"/>
    <mergeCell ref="D22:D23"/>
    <mergeCell ref="E22:E23"/>
    <mergeCell ref="F22:F23"/>
    <mergeCell ref="G22:G23"/>
    <mergeCell ref="H22:H23"/>
    <mergeCell ref="M22:M23"/>
    <mergeCell ref="N22:N23"/>
    <mergeCell ref="O22:Q23"/>
    <mergeCell ref="M18:M19"/>
    <mergeCell ref="N18:N19"/>
    <mergeCell ref="O18:Q19"/>
    <mergeCell ref="C20:C21"/>
    <mergeCell ref="D20:D21"/>
    <mergeCell ref="E20:E21"/>
    <mergeCell ref="F20:F21"/>
    <mergeCell ref="G20:G21"/>
    <mergeCell ref="H20:H21"/>
    <mergeCell ref="M20:M21"/>
    <mergeCell ref="C18:C19"/>
    <mergeCell ref="D18:D19"/>
    <mergeCell ref="E18:E19"/>
    <mergeCell ref="F18:F19"/>
    <mergeCell ref="G18:G19"/>
    <mergeCell ref="H18:H19"/>
    <mergeCell ref="N20:N21"/>
    <mergeCell ref="O20:Q21"/>
    <mergeCell ref="C16:C17"/>
    <mergeCell ref="D16:D17"/>
    <mergeCell ref="E16:E17"/>
    <mergeCell ref="F16:F17"/>
    <mergeCell ref="G16:G17"/>
    <mergeCell ref="H16:H17"/>
    <mergeCell ref="M16:M17"/>
    <mergeCell ref="N16:N17"/>
    <mergeCell ref="O16:Q17"/>
    <mergeCell ref="C14:C15"/>
    <mergeCell ref="D14:D15"/>
    <mergeCell ref="E14:E15"/>
    <mergeCell ref="F14:F15"/>
    <mergeCell ref="G14:G15"/>
    <mergeCell ref="H14:H15"/>
    <mergeCell ref="M14:M15"/>
    <mergeCell ref="N14:N15"/>
    <mergeCell ref="O14:Q15"/>
    <mergeCell ref="C12:C13"/>
    <mergeCell ref="D12:D13"/>
    <mergeCell ref="E12:E13"/>
    <mergeCell ref="F12:F13"/>
    <mergeCell ref="G12:G13"/>
    <mergeCell ref="H12:H13"/>
    <mergeCell ref="M12:M13"/>
    <mergeCell ref="N12:N13"/>
    <mergeCell ref="O12:Q13"/>
    <mergeCell ref="C10:C11"/>
    <mergeCell ref="D10:D11"/>
    <mergeCell ref="E10:E11"/>
    <mergeCell ref="F10:F11"/>
    <mergeCell ref="G10:G11"/>
    <mergeCell ref="H10:H11"/>
    <mergeCell ref="M10:M11"/>
    <mergeCell ref="N10:N11"/>
    <mergeCell ref="O10:Q11"/>
    <mergeCell ref="C3:Q3"/>
    <mergeCell ref="C4:Q4"/>
    <mergeCell ref="C5:Q5"/>
    <mergeCell ref="D6:Q6"/>
    <mergeCell ref="C7:C9"/>
    <mergeCell ref="D7:D9"/>
    <mergeCell ref="E7:E9"/>
    <mergeCell ref="F7:F9"/>
    <mergeCell ref="G7:N7"/>
    <mergeCell ref="O7:Q9"/>
    <mergeCell ref="G8:G9"/>
    <mergeCell ref="H8:H9"/>
    <mergeCell ref="I8:L8"/>
    <mergeCell ref="M8:N8"/>
  </mergeCells>
  <pageMargins left="0.36" right="0.25" top="0.75" bottom="0.56999999999999995" header="0.3" footer="0.3"/>
  <pageSetup paperSize="5" scale="58"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2</vt:i4>
      </vt:variant>
    </vt:vector>
  </HeadingPairs>
  <TitlesOfParts>
    <vt:vector size="4" baseType="lpstr">
      <vt:lpstr>CEDULA 1TR23 E2</vt:lpstr>
      <vt:lpstr>CEDULA 1TR23 E2 (2)</vt:lpstr>
      <vt:lpstr>'CEDULA 1TR23 E2'!Área_de_impresión</vt:lpstr>
      <vt:lpstr>'CEDULA 1TR23 E2 (2)'!Área_de_impresión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ADOLFO ROMO</cp:lastModifiedBy>
  <cp:revision/>
  <cp:lastPrinted>2025-01-13T17:59:52Z</cp:lastPrinted>
  <dcterms:created xsi:type="dcterms:W3CDTF">2021-01-05T20:46:07Z</dcterms:created>
  <dcterms:modified xsi:type="dcterms:W3CDTF">2025-01-14T20:06:55Z</dcterms:modified>
  <cp:category/>
  <cp:contentStatus/>
</cp:coreProperties>
</file>