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Usuario\Desktop\planeacion\2024\3 TRIM 2024\"/>
    </mc:Choice>
  </mc:AlternateContent>
  <xr:revisionPtr revIDLastSave="0" documentId="13_ncr:1_{D42CAFFA-F074-4C11-B3DD-2ECA1ECC54F3}" xr6:coauthVersionLast="47" xr6:coauthVersionMax="47" xr10:uidLastSave="{00000000-0000-0000-0000-000000000000}"/>
  <bookViews>
    <workbookView xWindow="-110" yWindow="-110" windowWidth="19420" windowHeight="10300" xr2:uid="{00000000-000D-0000-FFFF-FFFF00000000}"/>
  </bookViews>
  <sheets>
    <sheet name="CEDULA EJE 3 T1" sheetId="6" r:id="rId1"/>
  </sheets>
  <definedNames>
    <definedName name="_xlnm.Print_Area" localSheetId="0">'CEDULA EJE 3 T1'!$D$3:$R$64</definedName>
    <definedName name="_xlnm.Print_Titles" localSheetId="0">'CEDULA EJE 3 T1'!$3:$12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5" i="6" l="1"/>
  <c r="O13" i="6"/>
  <c r="N13" i="6"/>
  <c r="O43" i="6" l="1"/>
  <c r="N23" i="6"/>
  <c r="O23" i="6"/>
  <c r="N25" i="6"/>
  <c r="N27" i="6"/>
  <c r="O27" i="6"/>
  <c r="N29" i="6"/>
  <c r="O29" i="6"/>
  <c r="N31" i="6"/>
  <c r="O31" i="6"/>
  <c r="N33" i="6"/>
  <c r="O33" i="6"/>
  <c r="N35" i="6"/>
  <c r="O35" i="6"/>
  <c r="N37" i="6"/>
  <c r="O37" i="6"/>
  <c r="N39" i="6"/>
  <c r="O39" i="6"/>
  <c r="N41" i="6"/>
  <c r="O41" i="6"/>
  <c r="N43" i="6"/>
  <c r="N45" i="6"/>
  <c r="O45" i="6"/>
  <c r="N47" i="6"/>
  <c r="O47" i="6"/>
  <c r="N49" i="6"/>
  <c r="O49" i="6"/>
  <c r="N51" i="6"/>
  <c r="O51" i="6"/>
  <c r="N53" i="6"/>
  <c r="O53" i="6"/>
  <c r="N55" i="6"/>
  <c r="O55" i="6"/>
  <c r="N19" i="6"/>
  <c r="O19" i="6"/>
  <c r="N21" i="6"/>
  <c r="O21" i="6"/>
  <c r="N17" i="6"/>
  <c r="O17" i="6"/>
  <c r="O15" i="6"/>
  <c r="N15" i="6"/>
</calcChain>
</file>

<file path=xl/sharedStrings.xml><?xml version="1.0" encoding="utf-8"?>
<sst xmlns="http://schemas.openxmlformats.org/spreadsheetml/2006/main" count="178" uniqueCount="99">
  <si>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</si>
  <si>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</si>
  <si>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</si>
  <si>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</si>
  <si>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</si>
  <si>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</si>
  <si>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</si>
  <si>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</si>
  <si>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</si>
  <si>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</si>
  <si>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</si>
  <si>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</si>
  <si>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</si>
  <si>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</si>
  <si>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</si>
  <si>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</si>
  <si>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</si>
  <si>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IMSMA:</t>
    </r>
    <r>
      <rPr>
        <sz val="11"/>
        <color theme="1"/>
        <rFont val="Calibri"/>
        <family val="2"/>
        <scheme val="minor"/>
      </rPr>
      <t xml:space="preserve"> Índice del Manejo Sustentable del Medio Ambiente. </t>
    </r>
  </si>
  <si>
    <t>NO</t>
  </si>
  <si>
    <t>-</t>
  </si>
  <si>
    <t xml:space="preserve">PROGRAMA PRESUPUESTARIO ANUAL: </t>
  </si>
  <si>
    <t>SENTIDO DEL INDICADOR 
( ascendente, descendente, regular o nominal)</t>
  </si>
  <si>
    <t>REVISÓ
Mtro. Enrique E. Encalada Sánchez
Dirección de Planeación de la DGPM</t>
  </si>
  <si>
    <t xml:space="preserve">Ascendente </t>
  </si>
  <si>
    <t>Trimestral</t>
  </si>
  <si>
    <t>SI</t>
  </si>
  <si>
    <t>Ascendente</t>
  </si>
  <si>
    <t>PRSU: Porcentaje de verificaciones de la recolección de RSU realizadas.</t>
  </si>
  <si>
    <r>
      <rPr>
        <b/>
        <sz val="11"/>
        <color theme="1"/>
        <rFont val="Calibri"/>
        <family val="2"/>
        <scheme val="minor"/>
      </rPr>
      <t xml:space="preserve">PRS: </t>
    </r>
    <r>
      <rPr>
        <sz val="11"/>
        <color theme="1"/>
        <rFont val="Calibri"/>
        <family val="2"/>
        <scheme val="minor"/>
      </rPr>
      <t xml:space="preserve">Porcentaje de rutas de recolección de RSU supervisadas </t>
    </r>
  </si>
  <si>
    <r>
      <rPr>
        <b/>
        <sz val="11"/>
        <color theme="1"/>
        <rFont val="Calibri"/>
        <family val="2"/>
        <scheme val="minor"/>
      </rPr>
      <t xml:space="preserve">PQCA: </t>
    </r>
    <r>
      <rPr>
        <sz val="11"/>
        <color theme="1"/>
        <rFont val="Calibri"/>
        <family val="2"/>
        <scheme val="minor"/>
      </rPr>
      <t>Porcentaje de quejas ciudadanas atendidas.</t>
    </r>
  </si>
  <si>
    <t>Descendente</t>
  </si>
  <si>
    <r>
      <rPr>
        <b/>
        <sz val="11"/>
        <color theme="1"/>
        <rFont val="Calibri"/>
        <family val="2"/>
        <scheme val="minor"/>
      </rPr>
      <t xml:space="preserve">PBCC: </t>
    </r>
    <r>
      <rPr>
        <sz val="11"/>
        <color theme="1"/>
        <rFont val="Calibri"/>
        <family val="2"/>
        <scheme val="minor"/>
      </rPr>
      <t>Porcentaje de basureros clandestinos clausurados.</t>
    </r>
  </si>
  <si>
    <r>
      <rPr>
        <b/>
        <sz val="11"/>
        <color theme="1"/>
        <rFont val="Calibri"/>
        <family val="2"/>
        <scheme val="minor"/>
      </rPr>
      <t>PROR:</t>
    </r>
    <r>
      <rPr>
        <sz val="11"/>
        <color theme="1"/>
        <rFont val="Calibri"/>
        <family val="2"/>
        <scheme val="minor"/>
      </rPr>
      <t xml:space="preserve"> Porcentaje de reportes de Operación realizados. </t>
    </r>
  </si>
  <si>
    <t xml:space="preserve">PRPA1: Porcentaje de Reportes de la Parcela 1113 atendidos         </t>
  </si>
  <si>
    <t>PRPA2: Porcentaje de Reportes de la Parcela 196 atendidos</t>
  </si>
  <si>
    <t xml:space="preserve"> PCR: Porcentaje de contribuyentes registrados.</t>
  </si>
  <si>
    <t xml:space="preserve">PCA: Porcentaje de  contribuyentes registrados </t>
  </si>
  <si>
    <t>PVEC:   Porcentaje de visitas empresas contribuyentes realizadas</t>
  </si>
  <si>
    <t>PPR: Porcentaje de participantes registrados</t>
  </si>
  <si>
    <t>PIEC: Porcentaje de empresas e instituciones educativas capacitadas</t>
  </si>
  <si>
    <t>PIPRR: Porcentaje de instalación del programa Recapacicla realizados</t>
  </si>
  <si>
    <r>
      <rPr>
        <b/>
        <sz val="11"/>
        <color theme="1"/>
        <rFont val="Calibri"/>
        <family val="2"/>
        <scheme val="minor"/>
      </rPr>
      <t xml:space="preserve">PSB: </t>
    </r>
    <r>
      <rPr>
        <sz val="11"/>
        <color theme="1"/>
        <rFont val="Calibri"/>
        <family val="2"/>
        <scheme val="minor"/>
      </rPr>
      <t>Porcentaje de botes de basura instalados</t>
    </r>
  </si>
  <si>
    <r>
      <rPr>
        <b/>
        <sz val="11"/>
        <color theme="1"/>
        <rFont val="Calibri"/>
        <family val="2"/>
        <scheme val="minor"/>
      </rPr>
      <t>PCCSRVI:</t>
    </r>
    <r>
      <rPr>
        <sz val="11"/>
        <color theme="1"/>
        <rFont val="Calibri"/>
        <family val="2"/>
        <scheme val="minor"/>
      </rPr>
      <t xml:space="preserve"> Porcentaje de colocación de contenedores de separación de residuos valorizables instalados.</t>
    </r>
  </si>
  <si>
    <t>PRCP: Porcentaje de reportes del presupuesto aprobado.</t>
  </si>
  <si>
    <t>PRC: Porcentaje de Rendición  de cuenta.</t>
  </si>
  <si>
    <t xml:space="preserve">                      </t>
  </si>
  <si>
    <t xml:space="preserve">ELABORO
L.F.C.P. Gerardo Arroyo Quezada 
Director Administrativo SIRESOL  Cancún         </t>
  </si>
  <si>
    <t>E-PPA:3.4. PROGRAMA DE RECOLECCIÓN, TRASLADO Y DISPOSICIÓN FINAL DE RESIDUOS SÓLIDOS URBANOS</t>
  </si>
  <si>
    <t>PRPA3: Porcentaje de Reportes de la Parcela 175 atendidos</t>
  </si>
  <si>
    <t xml:space="preserve">C.3.4.3. Atenciones a contribuyentes en temas de  recolección de residuos sólidos  registradas.                      </t>
  </si>
  <si>
    <t>C.3.4.5. Verificación de una cuenta pública optimizada</t>
  </si>
  <si>
    <t>Anual</t>
  </si>
  <si>
    <t>P. 3.4.1  Mejorar la calidad del servicio de recolección y Disposición Final de los residuos sólidos urbanos para la protección del medio ambiente</t>
  </si>
  <si>
    <t>C. 3.4.1.1 Verificación de la recolección de Residuos Sólidos Urbanos en el municipio de Benito Juárez realizada</t>
  </si>
  <si>
    <t>A. 3.4.1.1.1 Supervisar rutas de recolección de los Residuos Sólidos Urbanos.</t>
  </si>
  <si>
    <t>A. 3.4.1.1.2. Atender quejas ciudadanas respecto a la recolección de RSU con el propósito de mejorar el servicio.</t>
  </si>
  <si>
    <t xml:space="preserve">A.3.4.1.1.3.  Identificación y limpieza  de tiraderos clandestinos </t>
  </si>
  <si>
    <t>A.3.4.3.1. Emisión de pases de caja al contribuyente para el pago de los derechos de la recolección de residuos.</t>
  </si>
  <si>
    <t>A.3.4.3.3. Supervisar los pesajes de residuos declarados por los contribuyentes.</t>
  </si>
  <si>
    <t xml:space="preserve"> C.3.4.4. Actividades de concientización sobre el manejo de residuos sólidos urbanos con la participación ciudadana registradas.</t>
  </si>
  <si>
    <t xml:space="preserve"> A.3.4.4.1.  Impartir pláticas de capacitación y concientización enfocadas en la separación, clasificación y buen manejo de los RSU en los sectores empresarial y educativo</t>
  </si>
  <si>
    <t>A.3.4.4.2 Implementar el programa Ciudadano Recapacicla en el Municipio de Benito Juárez.</t>
  </si>
  <si>
    <t>A.3.4.4.3.  Colocar botes en préstamo y/o donación para la clasificación y separación de los residuos sólidos en beneficio de la ciudadanía.</t>
  </si>
  <si>
    <t>A. 3.4.4.4. Colocar contenedores de separación de residuos valorizables (PET 1y2 y lata de aluminio) en los puntos de mayor afluencia del Municipio de Benito Juárez.</t>
  </si>
  <si>
    <t>A.3.4.5.1. Elaboración de la información  administrativa para la rendición de cuentas del organismo.</t>
  </si>
  <si>
    <t>F. 3.4  Contribuir a garantizar la preservación de la riqueza natural única que tiene nuestro municipio mediante un crecimiento ordenado, sostenible y con responsabilidad compartida mediante servicio de recolección y disposición final de los Residuos Sólidos Urbanos en el Municipio de Benito Juárez, fomentando la responsabilidad social, para la protección del medio ambiente.</t>
  </si>
  <si>
    <t>A.3.4.2.1. Supervisar y realizar mantenimiento y saneamiento del sitio clausurado de la parcela 1113.</t>
  </si>
  <si>
    <t>A3.4.2.2.Supervisar y realizar mantenimiento, equipamiento, saneamiento y Programas de Postclausura del sitio de disposición final en la parcela 196.</t>
  </si>
  <si>
    <t>RSUG (t,t-1) = Tasa de variación de los Residuos Sólidos Urbanos que se generan mensualmente e ingresan al relleno sanitario, parcela 175</t>
  </si>
  <si>
    <r>
      <rPr>
        <b/>
        <sz val="11"/>
        <color indexed="8"/>
        <rFont val="Arial"/>
        <family val="2"/>
      </rPr>
      <t>PSBMM:</t>
    </r>
    <r>
      <rPr>
        <sz val="11"/>
        <color indexed="8"/>
        <rFont val="Arial"/>
        <family val="2"/>
      </rPr>
      <t xml:space="preserve"> </t>
    </r>
    <r>
      <rPr>
        <sz val="11"/>
        <color rgb="FF000000"/>
        <rFont val="Arial"/>
        <family val="2"/>
      </rPr>
      <t xml:space="preserve">Porcentaje de supervisión del de barrido   mecánico y manuales </t>
    </r>
  </si>
  <si>
    <t>C.3.4.2. Reportes de la operación de los sitios de la disposición final realizados.</t>
  </si>
  <si>
    <t>A. 3.4.1.1.4 Supervisar el  servicio de barrido mecánico y manual de calles y avenidas realizadas.</t>
  </si>
  <si>
    <t>PPV: Porcentaje de aplicación de los formatos de Planes de Manejo verificados</t>
  </si>
  <si>
    <t>PERÍODO QUE SE INFORMA: DEL 1 DE ENERO AL 30 DE SEPTIEMBRE 2024</t>
  </si>
  <si>
    <t>Meta trimestral: Se ingresaron 127,855 toneladas de residuos  sólidos urbanos ingresados  en  la parcela 175 de las 111765 toneladas proyectadas, teniendo un 114.40%  de avance en el Tercer Trimestre 2024.
Meta Anual: Se ingresaron 338,615 toneladas de residuos sólidos urbanos en la parcela 175, de las 449,832 toneladas programadas en todo al año 2024, teniendo un avance anual  de 75.28%.</t>
  </si>
  <si>
    <r>
      <rPr>
        <b/>
        <sz val="11"/>
        <rFont val="Calibri"/>
        <family val="2"/>
        <scheme val="minor"/>
      </rPr>
      <t xml:space="preserve">Meta Trimestral: </t>
    </r>
    <r>
      <rPr>
        <sz val="11"/>
        <rFont val="Calibri"/>
        <family val="2"/>
        <scheme val="minor"/>
      </rPr>
      <t xml:space="preserve">Se realizaron 3 reportes  del presupuesto aprobado, logrando 3 reportes que estaban programadas logrando el 100% de avance del Tercer Trimestre 2024.                                                                                                                             </t>
    </r>
    <r>
      <rPr>
        <b/>
        <sz val="11"/>
        <rFont val="Calibri"/>
        <family val="2"/>
        <scheme val="minor"/>
      </rPr>
      <t xml:space="preserve">Meta Anual: </t>
    </r>
    <r>
      <rPr>
        <sz val="11"/>
        <rFont val="Calibri"/>
        <family val="2"/>
        <scheme val="minor"/>
      </rPr>
      <t>se realizaron  9 reportes del presupuesto aprobado, de las 12 programadas en todo el 2024 logrando el 75% de avance anual acumulada.</t>
    </r>
  </si>
  <si>
    <r>
      <rPr>
        <b/>
        <sz val="11"/>
        <rFont val="Calibri"/>
        <family val="2"/>
        <scheme val="minor"/>
      </rPr>
      <t>Meta Trimestral:</t>
    </r>
    <r>
      <rPr>
        <sz val="11"/>
        <rFont val="Calibri"/>
        <family val="2"/>
        <scheme val="minor"/>
      </rPr>
      <t xml:space="preserve"> Se realizo 1 reporte para la rendición de cuentas del organismo, de  1 que estaban programado, logrando el 100% de avance en el Tercer Trimestre 2024.                                                                                                          </t>
    </r>
    <r>
      <rPr>
        <b/>
        <sz val="11"/>
        <rFont val="Calibri"/>
        <family val="2"/>
        <scheme val="minor"/>
      </rPr>
      <t>Meta Anual:</t>
    </r>
    <r>
      <rPr>
        <sz val="11"/>
        <rFont val="Calibri"/>
        <family val="2"/>
        <scheme val="minor"/>
      </rPr>
      <t xml:space="preserve"> se realizaron 3 reportes  del presupuesto aprobado, de los 4 programadas en todo el 2024 logrando el 75% de avance anual acumulada.</t>
    </r>
  </si>
  <si>
    <r>
      <t xml:space="preserve">Meta Trimestral: </t>
    </r>
    <r>
      <rPr>
        <sz val="11"/>
        <rFont val="Calibri"/>
        <family val="2"/>
        <scheme val="minor"/>
      </rPr>
      <t xml:space="preserve">Se realizaron 10396 supervisiones de rutas de recolección de los residuos sólidos urbanos, de las 10396 que estaban programadas, con un avance de  el 100%  en el  Tercer Trimestre 2024.             </t>
    </r>
    <r>
      <rPr>
        <b/>
        <sz val="11"/>
        <rFont val="Calibri"/>
        <family val="2"/>
        <scheme val="minor"/>
      </rPr>
      <t xml:space="preserve">                                                                                                                                                               Meta Anual:</t>
    </r>
    <r>
      <rPr>
        <sz val="11"/>
        <rFont val="Calibri"/>
        <family val="2"/>
        <scheme val="minor"/>
      </rPr>
      <t xml:space="preserve"> Se realizaron 30849 supervisiones de rutas de recolección de los residuos sólidos , de las 41245 programadas en todo el 2024, con un avance anual acumulado del 74.79%.</t>
    </r>
  </si>
  <si>
    <r>
      <rPr>
        <b/>
        <sz val="11"/>
        <rFont val="Calibri"/>
        <family val="2"/>
        <scheme val="minor"/>
      </rPr>
      <t>Meta Trimestral:</t>
    </r>
    <r>
      <rPr>
        <sz val="11"/>
        <rFont val="Calibri"/>
        <family val="2"/>
        <scheme val="minor"/>
      </rPr>
      <t xml:space="preserve"> Se realizaron 1975  supervisión de Barridos mecánico y manual de calles  de las 1975 que estaban programadas, teniendo el 100% de avance en el Tercer Trimestre 2024.                                                                                                                                                                             </t>
    </r>
    <r>
      <rPr>
        <b/>
        <sz val="11"/>
        <rFont val="Calibri"/>
        <family val="2"/>
        <scheme val="minor"/>
      </rPr>
      <t xml:space="preserve">Meta Anual: </t>
    </r>
    <r>
      <rPr>
        <sz val="11"/>
        <rFont val="Calibri"/>
        <family val="2"/>
        <scheme val="minor"/>
      </rPr>
      <t xml:space="preserve">Se limpiaron 5200 supervisión de Barridos mecánico y manual de calles de las 7175 programadas en todo el 2024, con un avance anual acumulado del 72.47%.         </t>
    </r>
    <r>
      <rPr>
        <sz val="11"/>
        <color rgb="FFFF0000"/>
        <rFont val="Arial"/>
        <family val="2"/>
      </rPr>
      <t xml:space="preserve">          </t>
    </r>
  </si>
  <si>
    <r>
      <rPr>
        <b/>
        <sz val="11"/>
        <rFont val="Calibri"/>
        <family val="2"/>
        <scheme val="minor"/>
      </rPr>
      <t xml:space="preserve">Meta Trimestral: </t>
    </r>
    <r>
      <rPr>
        <sz val="11"/>
        <rFont val="Calibri"/>
        <family val="2"/>
        <scheme val="minor"/>
      </rPr>
      <t xml:space="preserve">Se realizaron 0 informe semestral de la operación de los sitios de la disposición final  de los residuos sólidos urbanos logrando, de las 0 que estaban programadas logrando el 0% de avance en el Tercer Trimestre 2024.                                                                                                                                              </t>
    </r>
    <r>
      <rPr>
        <b/>
        <sz val="11"/>
        <rFont val="Calibri"/>
        <family val="2"/>
        <scheme val="minor"/>
      </rPr>
      <t>Meta Anual</t>
    </r>
    <r>
      <rPr>
        <sz val="11"/>
        <rFont val="Calibri"/>
        <family val="2"/>
        <scheme val="minor"/>
      </rPr>
      <t>: se realizaron 2 reportes de la operación de los sitios de la disposición final  de los residuos sólidos urbanos de las 4 programadas en todo el 2024, logrando el 50% de avance anual acumulada.                                                                                                                    Esto es debido a que los reportes son semestrales a SEMA y PPA del Gobierno del Estado, se ingresan en el mes de junio y diciembre.</t>
    </r>
  </si>
  <si>
    <r>
      <rPr>
        <b/>
        <sz val="11"/>
        <rFont val="Calibri"/>
        <family val="2"/>
        <scheme val="minor"/>
      </rPr>
      <t>Meta Trimestral</t>
    </r>
    <r>
      <rPr>
        <sz val="11"/>
        <rFont val="Calibri"/>
        <family val="2"/>
        <scheme val="minor"/>
      </rPr>
      <t xml:space="preserve">: Se realizaron 3 informes mensuales del mantenimiento y saneamiento del sitio clausurado de la Parcela 1113, de los 3 que estaban programadas teniendo el 100% de avance en el Tercer Trimestre 2024.                                                                                                                                                        </t>
    </r>
    <r>
      <rPr>
        <b/>
        <sz val="11"/>
        <rFont val="Calibri"/>
        <family val="2"/>
        <scheme val="minor"/>
      </rPr>
      <t>Meta Anual:</t>
    </r>
    <r>
      <rPr>
        <sz val="11"/>
        <rFont val="Calibri"/>
        <family val="2"/>
        <scheme val="minor"/>
      </rPr>
      <t xml:space="preserve"> Se realizaron 9 reportes de la operación de los sitios de la disposición final  de los residuos sólidos urbanos, de los 12 informes programados en todo el 2024, con un avance anual acumulado del 75%.</t>
    </r>
  </si>
  <si>
    <r>
      <rPr>
        <b/>
        <sz val="11"/>
        <rFont val="Calibri"/>
        <family val="2"/>
        <scheme val="minor"/>
      </rPr>
      <t>Meta Trimestral:</t>
    </r>
    <r>
      <rPr>
        <sz val="11"/>
        <rFont val="Calibri"/>
        <family val="2"/>
        <scheme val="minor"/>
      </rPr>
      <t xml:space="preserve"> Se realizaron 3  informes ambientales del sitio de disposición final en la parcela 196, de las 3 que estaban programadas teniendo el 100% de avance en el  Tercer Trimestre 2024.                                                                                                                                                    </t>
    </r>
    <r>
      <rPr>
        <b/>
        <sz val="11"/>
        <rFont val="Calibri"/>
        <family val="2"/>
        <scheme val="minor"/>
      </rPr>
      <t>Meta Anual:</t>
    </r>
    <r>
      <rPr>
        <sz val="11"/>
        <rFont val="Calibri"/>
        <family val="2"/>
        <scheme val="minor"/>
      </rPr>
      <t xml:space="preserve"> se realizaron 9 estudios ambientales del sitio de disposición final en la parcela 196. de las 12 informes programadas en todo el 2024, con un avance anual acumulado teniendo del 75% </t>
    </r>
  </si>
  <si>
    <r>
      <rPr>
        <b/>
        <sz val="11"/>
        <rFont val="Calibri"/>
        <family val="2"/>
        <scheme val="minor"/>
      </rPr>
      <t>Meta Trimestral:</t>
    </r>
    <r>
      <rPr>
        <sz val="11"/>
        <rFont val="Calibri"/>
        <family val="2"/>
        <scheme val="minor"/>
      </rPr>
      <t xml:space="preserve"> Se realizaron 3  informes ambientales del sitio de disposición final en la parcela 175, de las 3 que estaban programadas teniendo el 100% de avance en el Tercer Trimestre 2024.                                                                                                                                                    </t>
    </r>
    <r>
      <rPr>
        <b/>
        <sz val="11"/>
        <rFont val="Calibri"/>
        <family val="2"/>
        <scheme val="minor"/>
      </rPr>
      <t>Meta Anual:</t>
    </r>
    <r>
      <rPr>
        <sz val="11"/>
        <rFont val="Calibri"/>
        <family val="2"/>
        <scheme val="minor"/>
      </rPr>
      <t xml:space="preserve"> se realizaron 8 estudios ambientales del sitio de disposición final en la parcela 175  de las 11 informes programadas en todo el 2024, con un avance anual acumulado teniendo del 72.73% </t>
    </r>
  </si>
  <si>
    <r>
      <rPr>
        <b/>
        <sz val="11"/>
        <rFont val="Calibri"/>
        <family val="2"/>
        <scheme val="minor"/>
      </rPr>
      <t>Meta Trimestral:</t>
    </r>
    <r>
      <rPr>
        <sz val="11"/>
        <rFont val="Calibri"/>
        <family val="2"/>
        <scheme val="minor"/>
      </rPr>
      <t xml:space="preserve"> Se cuenta con 68842 ciudadanos registrados enfocados en las buenas prácticas sobre el manejo de residuos sólidos urbanos  de las 25041 que estaban programadas en el municipio de Benito Juárez. con un 274.92% de avance en el  Tercer Trimestre 2024.                                                                                                                                    </t>
    </r>
    <r>
      <rPr>
        <b/>
        <sz val="11"/>
        <rFont val="Calibri"/>
        <family val="2"/>
        <scheme val="minor"/>
      </rPr>
      <t>Meta Anual:</t>
    </r>
    <r>
      <rPr>
        <sz val="11"/>
        <rFont val="Calibri"/>
        <family val="2"/>
        <scheme val="minor"/>
      </rPr>
      <t xml:space="preserve"> Se registraron 202038 ciudadanos enfocados en  buenas prácticas sobre el manejo de residuos sólidos urbanos, de las 615,000 que estaban programadas durante todo el 2024,  teniendo un32.85% de avance anual acumulada.          </t>
    </r>
  </si>
  <si>
    <r>
      <t xml:space="preserve">Meta Trimestral: </t>
    </r>
    <r>
      <rPr>
        <sz val="11"/>
        <rFont val="Calibri"/>
        <family val="2"/>
        <scheme val="minor"/>
      </rPr>
      <t xml:space="preserve">Se realizaron 172 pláticas de capacitación y concientización enfocadas en la separación, clasificación y buen manejo de los RSU en los sectores empresarial y educativo de las 90  que estaban programadas en el municipio de Benito Juárez logrando el 191.11% de avance en el Tercer Trimestre 2024.               </t>
    </r>
    <r>
      <rPr>
        <b/>
        <sz val="11"/>
        <rFont val="Calibri"/>
        <family val="2"/>
        <scheme val="minor"/>
      </rPr>
      <t xml:space="preserve">                                                                                                                                         Meta Anual: </t>
    </r>
    <r>
      <rPr>
        <sz val="11"/>
        <rFont val="Calibri"/>
        <family val="2"/>
        <scheme val="minor"/>
      </rPr>
      <t>Se realizaron 469 pláticas de capacitación y concientización enfocadas en la separación, clasificación y buen manejo de los RSU en los sectores empresarial y educativo de las  500 que estaban programadas durante todo el 2024, con un avance anual acumulada de93.80%.</t>
    </r>
  </si>
  <si>
    <r>
      <rPr>
        <b/>
        <sz val="11"/>
        <rFont val="Calibri"/>
        <family val="2"/>
        <scheme val="minor"/>
      </rPr>
      <t>Meta Trimestral:</t>
    </r>
    <r>
      <rPr>
        <sz val="11"/>
        <rFont val="Calibri"/>
        <family val="2"/>
        <scheme val="minor"/>
      </rPr>
      <t xml:space="preserve"> Se registraron 2 grupos de trabajo del Programa Ciudadano Recapacicla para fomentar el buen manejo de los residuos sólidos, de las 9 que estaban programadas, logrando el 22.22% de avance en el Tercer Trimestre 2024.     </t>
    </r>
    <r>
      <rPr>
        <sz val="11"/>
        <color rgb="FFFF0000"/>
        <rFont val="Calibri"/>
        <family val="2"/>
        <scheme val="minor"/>
      </rPr>
      <t xml:space="preserve">                                                                                                                                        </t>
    </r>
    <r>
      <rPr>
        <b/>
        <sz val="11"/>
        <rFont val="Calibri"/>
        <family val="2"/>
        <scheme val="minor"/>
      </rPr>
      <t>Meta Anual</t>
    </r>
    <r>
      <rPr>
        <sz val="11"/>
        <rFont val="Calibri"/>
        <family val="2"/>
        <scheme val="minor"/>
      </rPr>
      <t xml:space="preserve">: Se registraron 41 grupos de trabajo del Programa Ciudadano Recapacicla para fomentar el buen manejo de los residuos dirigida a la población municipal, de las 45 que estaban programadas durante todo el 2024, teniendo un avance anual acumulad  de 91.11%.        </t>
    </r>
    <r>
      <rPr>
        <sz val="11"/>
        <color rgb="FFFF0000"/>
        <rFont val="Calibri"/>
        <family val="2"/>
        <scheme val="minor"/>
      </rPr>
      <t xml:space="preserve">       </t>
    </r>
  </si>
  <si>
    <r>
      <rPr>
        <b/>
        <sz val="11"/>
        <rFont val="Calibri"/>
        <family val="2"/>
        <scheme val="minor"/>
      </rPr>
      <t>Meta Trimestral:</t>
    </r>
    <r>
      <rPr>
        <sz val="11"/>
        <rFont val="Calibri"/>
        <family val="2"/>
        <scheme val="minor"/>
      </rPr>
      <t xml:space="preserve"> Se colocaron 1232  botes que se instalaron y/o prestaron  para el deposito de residuos sólidos,  de las 435  que estaban programadas en el Municipio de Benito Juárez logrando el 283.22% de avance en el Tercer Trimestre 2024.                                                                                                                        </t>
    </r>
    <r>
      <rPr>
        <b/>
        <sz val="11"/>
        <rFont val="Calibri"/>
        <family val="2"/>
        <scheme val="minor"/>
      </rPr>
      <t>Meta Anual:</t>
    </r>
    <r>
      <rPr>
        <sz val="11"/>
        <rFont val="Calibri"/>
        <family val="2"/>
        <scheme val="minor"/>
      </rPr>
      <t xml:space="preserve"> Se  instalaron y/o prestaron 3754 botes  para el deposito de residuos sólidos, de las 3060 que estaban programadas durante todo el 2024, teniendo el 122.81% de avance anual acumulada.  </t>
    </r>
  </si>
  <si>
    <r>
      <rPr>
        <b/>
        <sz val="11"/>
        <rFont val="Calibri"/>
        <family val="2"/>
        <scheme val="minor"/>
      </rPr>
      <t>Meta Trimestral:</t>
    </r>
    <r>
      <rPr>
        <sz val="11"/>
        <rFont val="Calibri"/>
        <family val="2"/>
        <scheme val="minor"/>
      </rPr>
      <t xml:space="preserve"> Se instalaron 0 contenedores. de las 3 que estaban programadas,  logrando un 0% en el Tercer Trimestre 2024.                                                                                                                                                         </t>
    </r>
    <r>
      <rPr>
        <b/>
        <sz val="11"/>
        <rFont val="Calibri"/>
        <family val="2"/>
        <scheme val="minor"/>
      </rPr>
      <t>Meta Anual: S</t>
    </r>
    <r>
      <rPr>
        <sz val="11"/>
        <rFont val="Calibri"/>
        <family val="2"/>
        <scheme val="minor"/>
      </rPr>
      <t xml:space="preserve">e instalaron 6 contenedores de los 15 que estaban programadas durante todo el 2024, logrando  el 40% d e avance anual acumulada.     </t>
    </r>
    <r>
      <rPr>
        <sz val="11"/>
        <color rgb="FFFF0000"/>
        <rFont val="Calibri"/>
        <family val="2"/>
        <scheme val="minor"/>
      </rPr>
      <t xml:space="preserve">                                                                                                                                                                             </t>
    </r>
  </si>
  <si>
    <t>A.4.3.2.3. Supervisar y realizar mantenimiento, equipamiento, saneamiento y estudios ambientales del sitio de disposición final en la parcela 175.</t>
  </si>
  <si>
    <t>A.3.4.3.2. Elaborar constancias de formato de Planes de Manejo de residuos sólidos a grandes Generadores.</t>
  </si>
  <si>
    <r>
      <rPr>
        <b/>
        <sz val="11"/>
        <rFont val="Calibri"/>
        <family val="2"/>
        <scheme val="minor"/>
      </rPr>
      <t>Meta Trimestral:</t>
    </r>
    <r>
      <rPr>
        <sz val="11"/>
        <rFont val="Calibri"/>
        <family val="2"/>
        <scheme val="minor"/>
      </rPr>
      <t xml:space="preserve"> Se atendieron a 39 contribuyentes rezagados por el pago de la recolección de residuos sólidos, de las 73 que estaban programadas en el municipio de Benito Juárez teniendo un avance del 53.42% en el Tercer Trimestre 2024.                                                                                                                                              </t>
    </r>
    <r>
      <rPr>
        <b/>
        <sz val="11"/>
        <rFont val="Calibri"/>
        <family val="2"/>
        <scheme val="minor"/>
      </rPr>
      <t>Meta Anual</t>
    </r>
    <r>
      <rPr>
        <sz val="11"/>
        <rFont val="Calibri"/>
        <family val="2"/>
        <scheme val="minor"/>
      </rPr>
      <t>: Se atendieron a 1385 contribuyentes rezagados por el pago de la recolección de residuos sólidos de la recolección de residuos sólidos  de las 1184 que estaban programadas durante todo el 2024 con un avance anual acumulado del  116.98%.                                                                                                                                  Es  importante mencionar  que durante el primer trimestre se lleva a cabo la recaudación por el servicio de Recolección y traslado de los Residuos.</t>
    </r>
  </si>
  <si>
    <r>
      <rPr>
        <b/>
        <sz val="11"/>
        <rFont val="Calibri"/>
        <family val="2"/>
        <scheme val="minor"/>
      </rPr>
      <t>Meta Trimestral:</t>
    </r>
    <r>
      <rPr>
        <sz val="11"/>
        <rFont val="Calibri"/>
        <family val="2"/>
        <scheme val="minor"/>
      </rPr>
      <t xml:space="preserve"> Se atendieron a 4414  contribuyentes que se les entrego su pase de caja para realizar el pago por la recolección del residuos, de las 3500  que estaban programadas en el municipio de Benito Juárez logrando el 126.11% de avance en el  Tercer Trimestre 2024.                                                                                                                                                       </t>
    </r>
    <r>
      <rPr>
        <b/>
        <sz val="11"/>
        <rFont val="Calibri"/>
        <family val="2"/>
        <scheme val="minor"/>
      </rPr>
      <t>Meta Anual:</t>
    </r>
    <r>
      <rPr>
        <sz val="11"/>
        <rFont val="Calibri"/>
        <family val="2"/>
        <scheme val="minor"/>
      </rPr>
      <t xml:space="preserve"> Se entregaron a 43827 pases de Caja para realizar el pago por la recolección del residuo, de las 45000 que estaban programadas durante todo el 2024, con un avance anual acumulada de 97.39%.                                                                                                                   Debido  al que pase de caja tiene vencimiento el contribuyente gestiona de 2 a 3  pases hasta que realiza el pago,  por lo que se refleja un incremento en número registrado en el sistema  del OperGOB Municipal .</t>
    </r>
  </si>
  <si>
    <r>
      <rPr>
        <b/>
        <sz val="11"/>
        <rFont val="Calibri"/>
        <family val="2"/>
        <scheme val="minor"/>
      </rPr>
      <t>Meta Trimestral</t>
    </r>
    <r>
      <rPr>
        <sz val="11"/>
        <rFont val="Calibri"/>
        <family val="2"/>
        <scheme val="minor"/>
      </rPr>
      <t xml:space="preserve">: Se realizaron  39 constancias de Planes de Manejo de grandes generadores de residuos de las 73  que estaban programadas en el municipio de Benito Juárez logrando el 53.42% de avance en el  Tercer Trimestre 2024.                                                                                                                                                       </t>
    </r>
    <r>
      <rPr>
        <b/>
        <sz val="11"/>
        <rFont val="Calibri"/>
        <family val="2"/>
        <scheme val="minor"/>
      </rPr>
      <t>Meta Anual:</t>
    </r>
    <r>
      <rPr>
        <sz val="11"/>
        <rFont val="Calibri"/>
        <family val="2"/>
        <scheme val="minor"/>
      </rPr>
      <t xml:space="preserve"> Se atendieron a 1385 contribuyentes que cuentan y operan sus Planes de Manejo de grandes generadores de residuos, de las 1184 que estaban programadas durante todo el 2024 con un avance anual acumulada de 116.98%                                                                                                                                       </t>
    </r>
    <r>
      <rPr>
        <b/>
        <sz val="11"/>
        <rFont val="Calibri"/>
        <family val="2"/>
        <scheme val="minor"/>
      </rPr>
      <t>Nota:</t>
    </r>
    <r>
      <rPr>
        <sz val="11"/>
        <rFont val="Calibri"/>
        <family val="2"/>
        <scheme val="minor"/>
      </rPr>
      <t xml:space="preserve"> </t>
    </r>
    <r>
      <rPr>
        <b/>
        <sz val="11"/>
        <rFont val="Calibri"/>
        <family val="2"/>
        <scheme val="minor"/>
      </rPr>
      <t>E</t>
    </r>
    <r>
      <rPr>
        <sz val="11"/>
        <rFont val="Calibri"/>
        <family val="2"/>
        <scheme val="minor"/>
      </rPr>
      <t>n el primer trimestre se lleva acabo la recaudación, por tal motivo, se tienen mayor cantidad de registros de planes de manejo, en los meses posteriores solo se regularizan las empresas rezagadas o nuevas aperturas.</t>
    </r>
  </si>
  <si>
    <r>
      <rPr>
        <b/>
        <sz val="11"/>
        <rFont val="Calibri"/>
        <family val="2"/>
        <scheme val="minor"/>
      </rPr>
      <t>Meta Trimestral</t>
    </r>
    <r>
      <rPr>
        <sz val="11"/>
        <rFont val="Calibri"/>
        <family val="2"/>
        <scheme val="minor"/>
      </rPr>
      <t xml:space="preserve">: Se realizaron 17 Verificación de las autodeterminaciones de los residuos sólidos urbanos a las empresas contribuyentes,  de las 10 que estaban programadas en el Municipio de Benito Juárez, teniendo un avance del 170%, en el  Tercer Trimestre 2024.                                                                                                                                                                                       </t>
    </r>
    <r>
      <rPr>
        <b/>
        <sz val="11"/>
        <rFont val="Calibri"/>
        <family val="2"/>
        <scheme val="minor"/>
      </rPr>
      <t>Meta Anual:</t>
    </r>
    <r>
      <rPr>
        <sz val="11"/>
        <rFont val="Calibri"/>
        <family val="2"/>
        <scheme val="minor"/>
      </rPr>
      <t xml:space="preserve"> Se atendieron a  34 Verificación de las autodeterminaciones de los residuos sólidos urbanos a las empresas, de las 46 que estaban programadas durante todo el 2024, con un avance anual acumulad de 73.91%.                                                                                                </t>
    </r>
  </si>
  <si>
    <r>
      <rPr>
        <b/>
        <sz val="11"/>
        <rFont val="Calibri"/>
        <family val="2"/>
        <scheme val="minor"/>
      </rPr>
      <t>Meta Trimestral:</t>
    </r>
    <r>
      <rPr>
        <sz val="11"/>
        <rFont val="Calibri"/>
        <family val="2"/>
        <scheme val="minor"/>
      </rPr>
      <t xml:space="preserve"> Se realizaron 550 verificaciones de la recolección de residuos sólidos en el Municipio de Benito Juárez, de las 550 que estaban programadas, teniendo el 100% de avance en el Tercer Trimestre 2024.                                                                                                                                                         </t>
    </r>
    <r>
      <rPr>
        <b/>
        <sz val="11"/>
        <rFont val="Calibri"/>
        <family val="2"/>
        <scheme val="minor"/>
      </rPr>
      <t>Meta Anual:</t>
    </r>
    <r>
      <rPr>
        <sz val="11"/>
        <rFont val="Calibri"/>
        <family val="2"/>
        <scheme val="minor"/>
      </rPr>
      <t xml:space="preserve"> Se realizaron 1650 verificaciones de la recolección de residuos sólidos en el Municipio de Benito Juárez, de las programadas de las 2,200 que estaban programadas durante todo el 2024 .con un avance anual acumulado de 75%.</t>
    </r>
  </si>
  <si>
    <r>
      <rPr>
        <b/>
        <sz val="11"/>
        <rFont val="Calibri"/>
        <family val="2"/>
        <scheme val="minor"/>
      </rPr>
      <t xml:space="preserve">Meta Trimestral: </t>
    </r>
    <r>
      <rPr>
        <sz val="11"/>
        <rFont val="Calibri"/>
        <family val="2"/>
        <scheme val="minor"/>
      </rPr>
      <t xml:space="preserve">Se recibieron 257 quejas  ciudadanas, de las 163 que estaban programadas con un avance 157.67% en el  Tercer Trimestre 2024.                                                                                                                          </t>
    </r>
    <r>
      <rPr>
        <b/>
        <sz val="11"/>
        <rFont val="Calibri"/>
        <family val="2"/>
        <scheme val="minor"/>
      </rPr>
      <t>Meta Anual:</t>
    </r>
    <r>
      <rPr>
        <sz val="11"/>
        <rFont val="Calibri"/>
        <family val="2"/>
        <scheme val="minor"/>
      </rPr>
      <t xml:space="preserve"> Se registraron 828 quejas ciudadanas, de las 770 estimadas en todo el 2024 con un avance anual acumulado del 107.53%.  </t>
    </r>
  </si>
  <si>
    <r>
      <rPr>
        <b/>
        <sz val="11"/>
        <color theme="1"/>
        <rFont val="Calibri"/>
        <family val="2"/>
        <scheme val="minor"/>
      </rPr>
      <t>Meta Trimestral:</t>
    </r>
    <r>
      <rPr>
        <sz val="11"/>
        <color theme="1"/>
        <rFont val="Calibri"/>
        <family val="2"/>
        <scheme val="minor"/>
      </rPr>
      <t xml:space="preserve"> Se limpiaron </t>
    </r>
    <r>
      <rPr>
        <sz val="11"/>
        <rFont val="Calibri"/>
        <family val="2"/>
        <scheme val="minor"/>
      </rPr>
      <t>211</t>
    </r>
    <r>
      <rPr>
        <sz val="11"/>
        <color theme="1"/>
        <rFont val="Calibri"/>
        <family val="2"/>
        <scheme val="minor"/>
      </rPr>
      <t xml:space="preserve">  basureros clandestinos, de las 160 que estaban programadas, teniendo el </t>
    </r>
    <r>
      <rPr>
        <sz val="11"/>
        <rFont val="Calibri"/>
        <family val="2"/>
        <scheme val="minor"/>
      </rPr>
      <t>131.88</t>
    </r>
    <r>
      <rPr>
        <sz val="11"/>
        <color theme="1"/>
        <rFont val="Calibri"/>
        <family val="2"/>
        <scheme val="minor"/>
      </rPr>
      <t xml:space="preserve">% de avance en el Tercer Trimestre 2024.     </t>
    </r>
    <r>
      <rPr>
        <sz val="11"/>
        <color rgb="FFFF0000"/>
        <rFont val="Calibri"/>
        <family val="2"/>
        <scheme val="minor"/>
      </rPr>
      <t xml:space="preserve">                                                                                                                                                                        </t>
    </r>
    <r>
      <rPr>
        <b/>
        <sz val="11"/>
        <color theme="1"/>
        <rFont val="Calibri"/>
        <family val="2"/>
        <scheme val="minor"/>
      </rPr>
      <t xml:space="preserve">Meta Anual: </t>
    </r>
    <r>
      <rPr>
        <sz val="11"/>
        <color theme="1"/>
        <rFont val="Calibri"/>
        <family val="2"/>
        <scheme val="minor"/>
      </rPr>
      <t xml:space="preserve">Se limpiaron </t>
    </r>
    <r>
      <rPr>
        <sz val="11"/>
        <rFont val="Calibri"/>
        <family val="2"/>
        <scheme val="minor"/>
      </rPr>
      <t>512</t>
    </r>
    <r>
      <rPr>
        <sz val="11"/>
        <color rgb="FFFF0000"/>
        <rFont val="Calibri"/>
        <family val="2"/>
        <scheme val="minor"/>
      </rPr>
      <t xml:space="preserve"> </t>
    </r>
    <r>
      <rPr>
        <sz val="11"/>
        <color theme="1"/>
        <rFont val="Calibri"/>
        <family val="2"/>
        <scheme val="minor"/>
      </rPr>
      <t>basureros clandestinos de las</t>
    </r>
    <r>
      <rPr>
        <sz val="11"/>
        <color rgb="FFFF0000"/>
        <rFont val="Calibri"/>
        <family val="2"/>
        <scheme val="minor"/>
      </rPr>
      <t xml:space="preserve"> </t>
    </r>
    <r>
      <rPr>
        <sz val="11"/>
        <rFont val="Calibri"/>
        <family val="2"/>
        <scheme val="minor"/>
      </rPr>
      <t xml:space="preserve">645 programadas en todo el 2024, con un avance anual acumulado del 79.38%.         </t>
    </r>
    <r>
      <rPr>
        <sz val="11"/>
        <rFont val="Arial"/>
        <family val="2"/>
      </rPr>
      <t xml:space="preserve">      </t>
    </r>
    <r>
      <rPr>
        <sz val="11"/>
        <color rgb="FFFF0000"/>
        <rFont val="Arial"/>
        <family val="2"/>
      </rPr>
      <t xml:space="preserve">    </t>
    </r>
  </si>
  <si>
    <t>AUTORIZÓ
Lic. Franntz Johann Ancira Martínez
Encargado del Despacho de la Direción General
Solución Integral de Residuos Sólidos</t>
  </si>
  <si>
    <t>La posición ocupada en el primer trimestre del 2024 es la posición ocupada en 2023 debido a que aún no se publica la información 2024.
El avance trimestral y anual son los mismos debido a que es un indicador no acumulativo.
El valor de 27.78% indica que la posición de la ciudad empeoró en 27.78% al estar en la posición 23 cuando se pera llegar a la posición 18 cuando menos.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</si>
</sst>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9"/>
      <color theme="1"/>
      <name val="Calibri"/>
      <family val="2"/>
      <scheme val="minor"/>
    </font>
    <font>
      <sz val="11"/>
      <color rgb="FFFF0000"/>
      <name val="Calibri"/>
      <family val="2"/>
      <scheme val="minor"/>
    </font>
    <font>
      <sz val="11"/>
      <color rgb="FFFF0000"/>
      <name val="Arial"/>
      <family val="2"/>
    </font>
    <font>
      <b/>
      <sz val="11"/>
      <name val="Calibri"/>
      <family val="2"/>
      <scheme val="minor"/>
    </font>
    <font>
      <sz val="11"/>
      <name val="Calibri"/>
      <family val="2"/>
      <scheme val="minor"/>
    </font>
    <font>
      <sz val="11"/>
      <color indexed="8"/>
      <name val="Arial"/>
      <family val="2"/>
    </font>
    <font>
      <b/>
      <sz val="11"/>
      <color indexed="8"/>
      <name val="Arial"/>
      <family val="2"/>
    </font>
    <font>
      <sz val="11"/>
      <color rgb="FF000000"/>
      <name val="Arial"/>
      <family val="2"/>
    </font>
    <font>
      <sz val="11"/>
      <name val="Arial"/>
      <family val="2"/>
    </font>
  </fonts>
  <fills count="2">
    <fill>
      <patternFill patternType="none"/>
    </fill>
    <fill>
      <patternFill patternType="gray125"/>
    </fill>
  </fills>
  <borders count="6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ashed">
        <color indexed="64"/>
      </right>
      <top style="dotted">
        <color indexed="64"/>
      </top>
      <bottom/>
      <diagonal/>
    </border>
    <border>
      <left style="medium">
        <color indexed="64"/>
      </left>
      <right style="dashed">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dashed">
        <color theme="1"/>
      </right>
      <top/>
      <bottom style="dashed">
        <color theme="1"/>
      </bottom>
      <diagonal/>
    </border>
    <border>
      <left style="dashed">
        <color theme="1"/>
      </left>
      <right style="dashed">
        <color theme="1"/>
      </right>
      <top style="dashed">
        <color theme="1"/>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style="dotted">
        <color indexed="64"/>
      </right>
      <top style="dashed">
        <color theme="1"/>
      </top>
      <bottom/>
      <diagonal/>
    </border>
    <border>
      <left style="dotted">
        <color indexed="64"/>
      </left>
      <right style="dotted">
        <color indexed="64"/>
      </right>
      <top/>
      <bottom style="dashed">
        <color theme="1"/>
      </bottom>
      <diagonal/>
    </border>
    <border>
      <left style="dashed">
        <color indexed="64"/>
      </left>
      <right style="dotted">
        <color indexed="64"/>
      </right>
      <top style="dotted">
        <color indexed="64"/>
      </top>
      <bottom/>
      <diagonal/>
    </border>
    <border>
      <left style="dashed">
        <color indexed="64"/>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style="medium">
        <color indexed="64"/>
      </left>
      <right style="dotted">
        <color indexed="64"/>
      </right>
      <top style="dashed">
        <color indexed="64"/>
      </top>
      <bottom/>
      <diagonal/>
    </border>
    <border>
      <left style="medium">
        <color indexed="64"/>
      </left>
      <right style="dashed">
        <color indexed="64"/>
      </right>
      <top style="dashed">
        <color indexed="64"/>
      </top>
      <bottom/>
      <diagonal/>
    </border>
    <border>
      <left/>
      <right style="dotted">
        <color indexed="64"/>
      </right>
      <top style="thin">
        <color indexed="64"/>
      </top>
      <bottom/>
      <diagonal/>
    </border>
    <border>
      <left/>
      <right style="dotted">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s>
  <cellStyleXfs count="3">
    <xf numFmtId="0" fontId="0" fillId="0" borderId="0"/>
    <xf numFmtId="43" fontId="17" fillId="0" borderId="0" applyFont="0" applyFill="0" applyBorder="0" applyAlignment="0" applyProtection="0"/>
    <xf numFmtId="9" fontId="17" fillId="0" borderId="0" applyFont="0" applyFill="0" applyBorder="0" applyAlignment="0" applyProtection="0"/>
  </cellStyleXfs>
  <cellXfs count="178">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0" fontId="16" fillId="0" borderId="15" xfId="0" applyFont="1" applyBorder="1" applyAlignment="1">
      <alignment horizontal="center" vertical="center" wrapText="1"/>
    </xf>
    <xf numFmtId="10" fontId="0" fillId="0" borderId="0" xfId="0" applyNumberFormat="1"/>
    <xf numFmtId="0" fontId="20" fillId="0" borderId="0" xfId="0" applyFont="1" applyAlignment="1">
      <alignment vertical="top"/>
    </xf>
    <xf numFmtId="0" fontId="0" fillId="0" borderId="0" xfId="0" applyAlignment="1">
      <alignment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4" fillId="0" borderId="2" xfId="2" applyNumberFormat="1" applyFont="1" applyFill="1" applyBorder="1" applyAlignment="1">
      <alignment horizontal="center" vertical="center"/>
    </xf>
    <xf numFmtId="1" fontId="14" fillId="0" borderId="2" xfId="2" applyNumberFormat="1" applyFont="1" applyFill="1" applyBorder="1" applyAlignment="1">
      <alignment horizontal="center" vertical="center"/>
    </xf>
    <xf numFmtId="0" fontId="13" fillId="0" borderId="2" xfId="2" applyNumberFormat="1" applyFont="1" applyFill="1" applyBorder="1" applyAlignment="1">
      <alignment horizontal="center" vertical="center"/>
    </xf>
    <xf numFmtId="0" fontId="19" fillId="0" borderId="2" xfId="0" applyFont="1" applyBorder="1" applyAlignment="1">
      <alignment horizontal="center" vertical="center" wrapText="1"/>
    </xf>
    <xf numFmtId="0" fontId="14" fillId="0" borderId="2" xfId="1" applyNumberFormat="1" applyFont="1" applyFill="1" applyBorder="1" applyAlignment="1">
      <alignment horizontal="center" vertical="center" wrapText="1"/>
    </xf>
    <xf numFmtId="9" fontId="14" fillId="0" borderId="2" xfId="2" applyFont="1" applyFill="1" applyBorder="1" applyAlignment="1">
      <alignment horizontal="center" vertical="center" wrapText="1"/>
    </xf>
    <xf numFmtId="0" fontId="14"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2" fillId="0" borderId="2" xfId="1" applyNumberFormat="1" applyFont="1" applyFill="1" applyBorder="1" applyAlignment="1">
      <alignment horizontal="center" vertical="center" wrapText="1"/>
    </xf>
    <xf numFmtId="0" fontId="14" fillId="0" borderId="63" xfId="0" applyFont="1" applyBorder="1" applyAlignment="1">
      <alignment horizontal="center" vertical="center" wrapText="1"/>
    </xf>
    <xf numFmtId="0" fontId="8" fillId="0" borderId="2" xfId="1" applyNumberFormat="1" applyFont="1" applyFill="1" applyBorder="1" applyAlignment="1">
      <alignment horizontal="center" vertical="center" wrapText="1"/>
    </xf>
    <xf numFmtId="0" fontId="25" fillId="0" borderId="2"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1" fontId="2" fillId="0" borderId="21" xfId="2" applyNumberFormat="1" applyFont="1" applyFill="1" applyBorder="1" applyAlignment="1">
      <alignment horizontal="center" vertical="center" wrapText="1"/>
    </xf>
    <xf numFmtId="9" fontId="2" fillId="0" borderId="50" xfId="2" applyFont="1" applyFill="1" applyBorder="1" applyAlignment="1">
      <alignment horizontal="center" vertical="center" wrapText="1"/>
    </xf>
    <xf numFmtId="1" fontId="2" fillId="0" borderId="29" xfId="2" applyNumberFormat="1" applyFont="1" applyFill="1" applyBorder="1" applyAlignment="1">
      <alignment horizontal="center" vertical="center" wrapText="1"/>
    </xf>
    <xf numFmtId="0" fontId="25" fillId="0" borderId="57" xfId="0" applyFont="1" applyBorder="1" applyAlignment="1">
      <alignment horizontal="left" vertical="center" wrapText="1"/>
    </xf>
    <xf numFmtId="0" fontId="22" fillId="0" borderId="19"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12"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4"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29" xfId="0" applyFont="1" applyBorder="1" applyAlignment="1">
      <alignment horizontal="center" vertical="center" wrapText="1"/>
    </xf>
    <xf numFmtId="0" fontId="22" fillId="0" borderId="58" xfId="0" applyFont="1" applyBorder="1" applyAlignment="1">
      <alignment horizontal="left" vertical="center" wrapText="1"/>
    </xf>
    <xf numFmtId="0" fontId="22" fillId="0" borderId="0" xfId="0" applyFont="1" applyAlignment="1">
      <alignment horizontal="left" vertical="center" wrapText="1"/>
    </xf>
    <xf numFmtId="0" fontId="22" fillId="0" borderId="52" xfId="0" applyFont="1" applyBorder="1" applyAlignment="1">
      <alignment horizontal="left" vertical="center" wrapText="1"/>
    </xf>
    <xf numFmtId="0" fontId="25" fillId="0" borderId="58" xfId="0" applyFont="1" applyBorder="1" applyAlignment="1">
      <alignment horizontal="left" vertical="center" wrapText="1"/>
    </xf>
    <xf numFmtId="10" fontId="21" fillId="0" borderId="61" xfId="0" applyNumberFormat="1" applyFont="1" applyBorder="1" applyAlignment="1">
      <alignment horizontal="center" vertical="center" wrapText="1"/>
    </xf>
    <xf numFmtId="10" fontId="21" fillId="0" borderId="62" xfId="0" applyNumberFormat="1" applyFont="1" applyBorder="1" applyAlignment="1">
      <alignment horizontal="center" vertical="center" wrapText="1"/>
    </xf>
    <xf numFmtId="10" fontId="21" fillId="0" borderId="48" xfId="0" applyNumberFormat="1" applyFont="1" applyBorder="1" applyAlignment="1">
      <alignment horizontal="center" vertical="center" wrapText="1"/>
    </xf>
    <xf numFmtId="10" fontId="21" fillId="0" borderId="49" xfId="0" applyNumberFormat="1" applyFont="1" applyBorder="1" applyAlignment="1">
      <alignment horizontal="center" vertical="center" wrapText="1"/>
    </xf>
    <xf numFmtId="0" fontId="13" fillId="0" borderId="20" xfId="0" applyFont="1" applyBorder="1" applyAlignment="1">
      <alignment horizontal="left" vertical="center" wrapText="1"/>
    </xf>
    <xf numFmtId="0" fontId="14" fillId="0" borderId="53" xfId="0" applyFont="1" applyBorder="1" applyAlignment="1">
      <alignment horizontal="center" vertical="center" wrapText="1"/>
    </xf>
    <xf numFmtId="0" fontId="23" fillId="0" borderId="58" xfId="0" applyFont="1" applyBorder="1" applyAlignment="1">
      <alignment horizontal="left" vertical="center" wrapText="1"/>
    </xf>
    <xf numFmtId="0" fontId="23" fillId="0" borderId="0" xfId="0" applyFont="1" applyAlignment="1">
      <alignment horizontal="left" vertical="center" wrapText="1"/>
    </xf>
    <xf numFmtId="0" fontId="23" fillId="0" borderId="52" xfId="0" applyFont="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5" fillId="0" borderId="32" xfId="0" applyFont="1" applyBorder="1" applyAlignment="1">
      <alignment horizontal="left" vertical="center" wrapText="1"/>
    </xf>
    <xf numFmtId="0" fontId="10" fillId="0" borderId="34" xfId="0" applyFont="1" applyBorder="1" applyAlignment="1">
      <alignment horizontal="left" vertical="center" wrapText="1"/>
    </xf>
    <xf numFmtId="0" fontId="26" fillId="0" borderId="1" xfId="0" applyFont="1" applyBorder="1" applyAlignment="1">
      <alignment horizontal="center" vertical="center" wrapText="1"/>
    </xf>
    <xf numFmtId="0" fontId="26" fillId="0" borderId="30" xfId="0" applyFont="1" applyBorder="1" applyAlignment="1">
      <alignment horizontal="center" vertical="center" wrapText="1"/>
    </xf>
    <xf numFmtId="0" fontId="13" fillId="0" borderId="50" xfId="0" applyFont="1" applyBorder="1" applyAlignment="1">
      <alignment horizontal="center" vertical="center" wrapText="1"/>
    </xf>
    <xf numFmtId="0" fontId="25" fillId="0" borderId="3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8" xfId="0" applyFont="1" applyBorder="1" applyAlignment="1">
      <alignment horizontal="left" vertical="center" wrapText="1"/>
    </xf>
    <xf numFmtId="0" fontId="22" fillId="0" borderId="35" xfId="0" applyFont="1" applyBorder="1" applyAlignment="1">
      <alignment horizontal="left" vertical="center" wrapText="1"/>
    </xf>
    <xf numFmtId="0" fontId="16" fillId="0" borderId="36" xfId="0" applyFont="1" applyBorder="1" applyAlignment="1">
      <alignment horizontal="left" vertical="center" wrapText="1"/>
    </xf>
    <xf numFmtId="0" fontId="16" fillId="0" borderId="37" xfId="0" applyFont="1" applyBorder="1" applyAlignment="1">
      <alignment horizontal="left"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1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6" xfId="0" applyFont="1" applyBorder="1" applyAlignment="1">
      <alignment horizontal="center"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4" fillId="0" borderId="20" xfId="0" applyFont="1" applyBorder="1" applyAlignment="1">
      <alignment horizontal="center" vertical="center" wrapText="1"/>
    </xf>
    <xf numFmtId="0" fontId="25" fillId="0" borderId="0" xfId="0" applyFont="1" applyAlignment="1">
      <alignment horizontal="left" vertical="center" wrapText="1"/>
    </xf>
    <xf numFmtId="0" fontId="24" fillId="0" borderId="57" xfId="0" applyFont="1" applyBorder="1" applyAlignment="1">
      <alignment horizontal="left" vertical="center" wrapText="1"/>
    </xf>
    <xf numFmtId="0" fontId="10" fillId="0" borderId="33"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7" xfId="0" applyFont="1" applyBorder="1" applyAlignment="1">
      <alignment horizontal="left" vertical="top" wrapText="1"/>
    </xf>
    <xf numFmtId="0" fontId="25" fillId="0" borderId="19" xfId="0" applyFont="1" applyBorder="1" applyAlignment="1">
      <alignment horizontal="left" vertical="top" wrapText="1"/>
    </xf>
    <xf numFmtId="0" fontId="25" fillId="0" borderId="28" xfId="0" applyFont="1" applyBorder="1" applyAlignment="1">
      <alignment horizontal="left" vertical="top" wrapText="1"/>
    </xf>
    <xf numFmtId="0" fontId="25" fillId="0" borderId="58" xfId="0" applyFont="1" applyBorder="1" applyAlignment="1">
      <alignment horizontal="left" vertical="top" wrapText="1"/>
    </xf>
    <xf numFmtId="0" fontId="25" fillId="0" borderId="0" xfId="0" applyFont="1" applyAlignment="1">
      <alignment horizontal="left" vertical="top" wrapText="1"/>
    </xf>
    <xf numFmtId="0" fontId="25" fillId="0" borderId="52" xfId="0" applyFont="1" applyBorder="1" applyAlignment="1">
      <alignment horizontal="left" vertical="top" wrapText="1"/>
    </xf>
    <xf numFmtId="0" fontId="3" fillId="0" borderId="33" xfId="0" applyFont="1" applyBorder="1" applyAlignment="1">
      <alignment horizontal="left" vertical="center" wrapText="1"/>
    </xf>
    <xf numFmtId="0" fontId="4" fillId="0" borderId="20" xfId="0" applyFont="1" applyBorder="1" applyAlignment="1">
      <alignment horizontal="left" vertical="center" wrapText="1"/>
    </xf>
    <xf numFmtId="0" fontId="3" fillId="0" borderId="32" xfId="0"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36" xfId="0" applyFont="1" applyBorder="1" applyAlignment="1">
      <alignment horizontal="left" vertical="center" wrapText="1"/>
    </xf>
    <xf numFmtId="0" fontId="20" fillId="0" borderId="1" xfId="0" applyFont="1" applyBorder="1" applyAlignment="1">
      <alignment horizontal="center" vertical="center" wrapText="1"/>
    </xf>
    <xf numFmtId="0" fontId="10" fillId="0" borderId="59" xfId="0" applyFont="1" applyBorder="1" applyAlignment="1">
      <alignment horizontal="left" vertical="center" wrapText="1"/>
    </xf>
    <xf numFmtId="0" fontId="9" fillId="0" borderId="59" xfId="0" applyFont="1" applyBorder="1" applyAlignment="1">
      <alignment horizontal="left" vertical="center" wrapText="1"/>
    </xf>
    <xf numFmtId="0" fontId="20" fillId="0" borderId="1" xfId="0" applyFont="1" applyBorder="1" applyAlignment="1">
      <alignment horizontal="center" vertical="top" wrapText="1"/>
    </xf>
    <xf numFmtId="0" fontId="13" fillId="0" borderId="43" xfId="0" applyFont="1" applyBorder="1" applyAlignment="1">
      <alignment horizontal="center" vertical="center" wrapText="1"/>
    </xf>
    <xf numFmtId="0" fontId="22" fillId="0" borderId="43" xfId="0" applyFont="1" applyBorder="1" applyAlignment="1">
      <alignment horizontal="left" vertical="center" wrapText="1"/>
    </xf>
    <xf numFmtId="0" fontId="22" fillId="0" borderId="44" xfId="0" applyFont="1" applyBorder="1" applyAlignment="1">
      <alignment horizontal="left" vertical="center" wrapText="1"/>
    </xf>
    <xf numFmtId="0" fontId="22" fillId="0" borderId="45" xfId="0" applyFont="1" applyBorder="1" applyAlignment="1">
      <alignment horizontal="left" vertical="center" wrapText="1"/>
    </xf>
    <xf numFmtId="0" fontId="13" fillId="0" borderId="42" xfId="0" applyFont="1" applyBorder="1" applyAlignment="1">
      <alignment horizontal="left" vertical="center" wrapText="1"/>
    </xf>
    <xf numFmtId="0" fontId="13" fillId="0" borderId="42" xfId="0" applyFont="1" applyBorder="1" applyAlignment="1">
      <alignment horizontal="center" vertical="center" wrapText="1"/>
    </xf>
    <xf numFmtId="0" fontId="20" fillId="0" borderId="1" xfId="0" applyFont="1" applyBorder="1" applyAlignment="1">
      <alignment horizontal="center" vertical="center"/>
    </xf>
    <xf numFmtId="0" fontId="13" fillId="0" borderId="53" xfId="0" applyFont="1" applyBorder="1" applyAlignment="1">
      <alignment horizontal="center" vertical="center" wrapText="1"/>
    </xf>
    <xf numFmtId="0" fontId="16" fillId="0" borderId="32" xfId="0" applyFont="1" applyBorder="1" applyAlignment="1">
      <alignment horizontal="left" vertical="center" wrapText="1"/>
    </xf>
    <xf numFmtId="0" fontId="16" fillId="0" borderId="41" xfId="0" applyFont="1" applyBorder="1" applyAlignment="1">
      <alignment horizontal="left" vertical="center" wrapText="1"/>
    </xf>
    <xf numFmtId="0" fontId="10" fillId="0" borderId="32" xfId="0" applyFont="1" applyBorder="1" applyAlignment="1">
      <alignment horizontal="left" vertical="center" wrapText="1"/>
    </xf>
    <xf numFmtId="0" fontId="14" fillId="0" borderId="21" xfId="0" applyFont="1" applyBorder="1" applyAlignment="1">
      <alignment horizontal="center" vertical="center" wrapText="1"/>
    </xf>
    <xf numFmtId="0" fontId="9" fillId="0" borderId="32" xfId="0" applyFont="1" applyBorder="1" applyAlignment="1">
      <alignment horizontal="left" vertical="center" wrapText="1"/>
    </xf>
    <xf numFmtId="0" fontId="7" fillId="0" borderId="35" xfId="0" applyFont="1" applyBorder="1" applyAlignment="1">
      <alignment horizontal="center" vertical="center" wrapText="1"/>
    </xf>
    <xf numFmtId="0" fontId="14" fillId="0" borderId="35" xfId="0" applyFont="1" applyBorder="1" applyAlignment="1">
      <alignment horizontal="center" vertical="center" wrapText="1"/>
    </xf>
    <xf numFmtId="0" fontId="13" fillId="0" borderId="20" xfId="0" applyFont="1" applyBorder="1" applyAlignment="1">
      <alignment horizontal="center" vertical="center"/>
    </xf>
    <xf numFmtId="0" fontId="14" fillId="0" borderId="21" xfId="0" applyFont="1" applyBorder="1" applyAlignment="1">
      <alignment horizontal="center" vertical="center"/>
    </xf>
    <xf numFmtId="0" fontId="13" fillId="0" borderId="16" xfId="0" applyFont="1" applyBorder="1" applyAlignment="1">
      <alignment horizontal="center" vertical="center"/>
    </xf>
    <xf numFmtId="0" fontId="14" fillId="0" borderId="16" xfId="0" applyFont="1" applyBorder="1" applyAlignment="1">
      <alignment horizontal="center" vertical="center"/>
    </xf>
    <xf numFmtId="1" fontId="14" fillId="0" borderId="20" xfId="0" applyNumberFormat="1" applyFont="1" applyBorder="1" applyAlignment="1">
      <alignment horizontal="center" vertical="center"/>
    </xf>
    <xf numFmtId="1" fontId="14" fillId="0" borderId="54" xfId="0" applyNumberFormat="1" applyFont="1" applyBorder="1" applyAlignment="1">
      <alignment horizontal="center" vertical="center"/>
    </xf>
    <xf numFmtId="0" fontId="10" fillId="0" borderId="60" xfId="0" applyFont="1" applyBorder="1" applyAlignment="1">
      <alignment horizontal="left" vertical="center" wrapText="1"/>
    </xf>
    <xf numFmtId="0" fontId="10" fillId="0" borderId="32" xfId="0" applyFont="1" applyBorder="1" applyAlignment="1">
      <alignment horizontal="justify" vertical="center" wrapText="1"/>
    </xf>
    <xf numFmtId="0" fontId="13" fillId="0" borderId="34" xfId="0" applyFont="1" applyBorder="1" applyAlignment="1">
      <alignment horizontal="justify" vertical="center" wrapText="1"/>
    </xf>
    <xf numFmtId="0" fontId="11" fillId="0" borderId="57" xfId="0" applyFont="1" applyBorder="1" applyAlignment="1">
      <alignment horizontal="center" vertical="center" wrapText="1"/>
    </xf>
    <xf numFmtId="0" fontId="11" fillId="0" borderId="29" xfId="0" applyFont="1" applyBorder="1" applyAlignment="1">
      <alignment horizontal="center" vertical="center" wrapText="1"/>
    </xf>
    <xf numFmtId="10" fontId="21" fillId="0" borderId="64" xfId="0" applyNumberFormat="1" applyFont="1" applyBorder="1" applyAlignment="1">
      <alignment horizontal="center" vertical="center" wrapText="1"/>
    </xf>
    <xf numFmtId="10" fontId="21" fillId="0" borderId="65" xfId="0" applyNumberFormat="1" applyFont="1" applyBorder="1" applyAlignment="1">
      <alignment horizontal="center" vertical="center" wrapText="1"/>
    </xf>
    <xf numFmtId="0" fontId="2" fillId="0" borderId="19"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21" xfId="0" applyFont="1" applyBorder="1" applyAlignment="1">
      <alignment horizontal="justify" vertical="center" wrapText="1"/>
    </xf>
    <xf numFmtId="0" fontId="6" fillId="0" borderId="20" xfId="0" applyFont="1" applyBorder="1" applyAlignment="1">
      <alignment horizontal="center" vertical="center" wrapText="1"/>
    </xf>
    <xf numFmtId="0" fontId="11" fillId="0" borderId="21" xfId="0" applyFont="1" applyBorder="1" applyAlignment="1">
      <alignment horizontal="center" vertical="center" wrapText="1"/>
    </xf>
    <xf numFmtId="2" fontId="11" fillId="0" borderId="20" xfId="0" applyNumberFormat="1" applyFont="1" applyBorder="1" applyAlignment="1">
      <alignment horizontal="center" vertical="center" wrapText="1"/>
    </xf>
    <xf numFmtId="2" fontId="11" fillId="0" borderId="21"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18" xfId="0" applyFont="1" applyBorder="1" applyAlignment="1">
      <alignment horizontal="left" vertical="center" wrapText="1"/>
    </xf>
    <xf numFmtId="0" fontId="14" fillId="0" borderId="35" xfId="0" applyFont="1" applyBorder="1" applyAlignment="1">
      <alignment horizontal="left" vertical="center" wrapText="1"/>
    </xf>
    <xf numFmtId="0" fontId="24" fillId="0" borderId="19"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4" fillId="0" borderId="31" xfId="0" applyFont="1" applyBorder="1" applyAlignment="1">
      <alignment horizontal="left" vertical="center" wrapText="1"/>
    </xf>
    <xf numFmtId="0" fontId="13" fillId="0" borderId="50" xfId="0" applyFont="1" applyBorder="1" applyAlignment="1">
      <alignment horizontal="center" vertical="center"/>
    </xf>
    <xf numFmtId="0" fontId="14" fillId="0" borderId="50" xfId="0" applyFont="1" applyBorder="1" applyAlignment="1">
      <alignment horizontal="center" vertical="center"/>
    </xf>
    <xf numFmtId="0" fontId="13" fillId="0" borderId="37" xfId="0" applyFont="1" applyBorder="1" applyAlignment="1">
      <alignment horizontal="left" vertical="center" wrapText="1"/>
    </xf>
    <xf numFmtId="0" fontId="16" fillId="0" borderId="2" xfId="0" applyFont="1" applyBorder="1" applyAlignment="1">
      <alignment horizontal="center" vertical="center" wrapText="1"/>
    </xf>
    <xf numFmtId="0" fontId="16" fillId="0" borderId="15" xfId="0" applyFont="1" applyBorder="1" applyAlignment="1">
      <alignment horizontal="center" vertical="center" wrapText="1"/>
    </xf>
    <xf numFmtId="0" fontId="15" fillId="0" borderId="0" xfId="0" applyFont="1" applyAlignment="1">
      <alignment horizontal="center"/>
    </xf>
    <xf numFmtId="0" fontId="15" fillId="0" borderId="5" xfId="0" applyFont="1" applyBorder="1" applyAlignment="1">
      <alignment horizont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3" xfId="0" applyFont="1" applyBorder="1" applyAlignment="1">
      <alignment horizontal="center" vertical="center" wrapText="1"/>
    </xf>
    <xf numFmtId="0" fontId="16" fillId="0" borderId="3" xfId="0" applyFont="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314036</xdr:colOff>
      <xdr:row>2</xdr:row>
      <xdr:rowOff>60036</xdr:rowOff>
    </xdr:from>
    <xdr:to>
      <xdr:col>16</xdr:col>
      <xdr:colOff>1549400</xdr:colOff>
      <xdr:row>7</xdr:row>
      <xdr:rowOff>172028</xdr:rowOff>
    </xdr:to>
    <xdr:pic>
      <xdr:nvPicPr>
        <xdr:cNvPr id="3" name="Imagen 2">
          <a:extLst>
            <a:ext uri="{FF2B5EF4-FFF2-40B4-BE49-F238E27FC236}">
              <a16:creationId xmlns:a16="http://schemas.microsoft.com/office/drawing/2014/main" id="{BCAACE64-CD3A-47AF-A561-38FD059671D5}"/>
            </a:ext>
          </a:extLst>
        </xdr:cNvPr>
        <xdr:cNvPicPr>
          <a:picLocks noChangeAspect="1"/>
        </xdr:cNvPicPr>
      </xdr:nvPicPr>
      <xdr:blipFill rotWithShape="1">
        <a:blip xmlns:r="http://schemas.openxmlformats.org/officeDocument/2006/relationships" r:embed="rId1"/>
        <a:srcRect l="25953" t="32381" r="46785" b="17037"/>
        <a:stretch/>
      </xdr:blipFill>
      <xdr:spPr>
        <a:xfrm>
          <a:off x="21404503" y="449503"/>
          <a:ext cx="1235364" cy="1187258"/>
        </a:xfrm>
        <a:prstGeom prst="rect">
          <a:avLst/>
        </a:prstGeom>
      </xdr:spPr>
    </xdr:pic>
    <xdr:clientData/>
  </xdr:twoCellAnchor>
  <xdr:twoCellAnchor editAs="oneCell">
    <xdr:from>
      <xdr:col>3</xdr:col>
      <xdr:colOff>846668</xdr:colOff>
      <xdr:row>2</xdr:row>
      <xdr:rowOff>63500</xdr:rowOff>
    </xdr:from>
    <xdr:to>
      <xdr:col>3</xdr:col>
      <xdr:colOff>2267158</xdr:colOff>
      <xdr:row>7</xdr:row>
      <xdr:rowOff>178919</xdr:rowOff>
    </xdr:to>
    <xdr:pic>
      <xdr:nvPicPr>
        <xdr:cNvPr id="4" name="Imagen 3">
          <a:extLst>
            <a:ext uri="{FF2B5EF4-FFF2-40B4-BE49-F238E27FC236}">
              <a16:creationId xmlns:a16="http://schemas.microsoft.com/office/drawing/2014/main" id="{9D300C3E-BA1D-029F-A66B-5ACCEBA67A57}"/>
            </a:ext>
          </a:extLst>
        </xdr:cNvPr>
        <xdr:cNvPicPr>
          <a:picLocks noChangeAspect="1"/>
        </xdr:cNvPicPr>
      </xdr:nvPicPr>
      <xdr:blipFill>
        <a:blip xmlns:r="http://schemas.openxmlformats.org/officeDocument/2006/relationships" r:embed="rId2"/>
        <a:stretch>
          <a:fillRect/>
        </a:stretch>
      </xdr:blipFill>
      <xdr:spPr>
        <a:xfrm>
          <a:off x="3386668" y="444500"/>
          <a:ext cx="1420490" cy="1194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T63"/>
  <sheetViews>
    <sheetView tabSelected="1" topLeftCell="H4" zoomScale="50" zoomScaleNormal="50" workbookViewId="0">
      <selection activeCell="L45" sqref="L45"/>
    </sheetView>
  </sheetViews>
  <sheetFormatPr baseColWidth="10" defaultColWidth="11" defaultRowHeight="15.5"/>
  <cols>
    <col min="4" max="4" width="30.83203125" customWidth="1"/>
    <col min="5" max="5" width="21.08203125" customWidth="1"/>
    <col min="6" max="6" width="18.58203125" customWidth="1"/>
    <col min="7" max="7" width="18" customWidth="1"/>
    <col min="8" max="9" width="17.83203125" customWidth="1"/>
    <col min="10" max="13" width="12.83203125" customWidth="1"/>
    <col min="14" max="15" width="22.08203125" customWidth="1"/>
    <col min="16" max="18" width="23.58203125" customWidth="1"/>
  </cols>
  <sheetData>
    <row r="3" spans="4:20">
      <c r="D3" s="1"/>
      <c r="E3" s="2"/>
      <c r="F3" s="2"/>
      <c r="G3" s="2"/>
      <c r="H3" s="2"/>
      <c r="I3" s="2"/>
      <c r="J3" s="2"/>
      <c r="K3" s="2"/>
      <c r="L3" s="2"/>
      <c r="M3" s="2"/>
      <c r="N3" s="2"/>
      <c r="O3" s="2"/>
      <c r="P3" s="2"/>
      <c r="Q3" s="2"/>
      <c r="R3" s="3"/>
    </row>
    <row r="4" spans="4:20" ht="18">
      <c r="D4" s="4"/>
      <c r="E4" s="152" t="s">
        <v>0</v>
      </c>
      <c r="F4" s="152"/>
      <c r="G4" s="152"/>
      <c r="H4" s="152"/>
      <c r="I4" s="152"/>
      <c r="J4" s="152"/>
      <c r="K4" s="152"/>
      <c r="L4" s="152"/>
      <c r="M4" s="152"/>
      <c r="N4" s="152"/>
      <c r="O4" s="152"/>
      <c r="P4" s="152"/>
      <c r="Q4" s="152"/>
      <c r="R4" s="153"/>
    </row>
    <row r="5" spans="4:20" ht="18">
      <c r="D5" s="4"/>
      <c r="E5" s="152" t="s">
        <v>1</v>
      </c>
      <c r="F5" s="152"/>
      <c r="G5" s="152"/>
      <c r="H5" s="152"/>
      <c r="I5" s="152"/>
      <c r="J5" s="152"/>
      <c r="K5" s="152"/>
      <c r="L5" s="152"/>
      <c r="M5" s="152"/>
      <c r="N5" s="152"/>
      <c r="O5" s="152"/>
      <c r="P5" s="152"/>
      <c r="Q5" s="152"/>
      <c r="R5" s="153"/>
    </row>
    <row r="6" spans="4:20" ht="18">
      <c r="D6" s="4"/>
      <c r="E6" s="154" t="s">
        <v>73</v>
      </c>
      <c r="F6" s="154"/>
      <c r="G6" s="154"/>
      <c r="H6" s="154"/>
      <c r="I6" s="154"/>
      <c r="J6" s="154"/>
      <c r="K6" s="154"/>
      <c r="L6" s="154"/>
      <c r="M6" s="154"/>
      <c r="N6" s="154"/>
      <c r="O6" s="154"/>
      <c r="P6" s="154"/>
      <c r="Q6" s="154"/>
      <c r="R6" s="155"/>
    </row>
    <row r="7" spans="4:20">
      <c r="D7" s="4"/>
      <c r="R7" s="5"/>
    </row>
    <row r="8" spans="4:20" ht="16" thickBot="1">
      <c r="D8" s="4"/>
      <c r="R8" s="5"/>
    </row>
    <row r="9" spans="4:20" ht="43.5" customHeight="1" thickBot="1">
      <c r="D9" s="156" t="s">
        <v>20</v>
      </c>
      <c r="E9" s="157"/>
      <c r="F9" s="158" t="s">
        <v>47</v>
      </c>
      <c r="G9" s="159"/>
      <c r="H9" s="159"/>
      <c r="I9" s="159"/>
      <c r="J9" s="159"/>
      <c r="K9" s="159"/>
      <c r="L9" s="159"/>
      <c r="M9" s="159"/>
      <c r="N9" s="159"/>
      <c r="O9" s="159"/>
      <c r="P9" s="159"/>
      <c r="Q9" s="159"/>
      <c r="R9" s="160"/>
    </row>
    <row r="10" spans="4:20" ht="28" customHeight="1">
      <c r="D10" s="161" t="s">
        <v>2</v>
      </c>
      <c r="E10" s="164" t="s">
        <v>3</v>
      </c>
      <c r="F10" s="165" t="s">
        <v>21</v>
      </c>
      <c r="G10" s="164" t="s">
        <v>4</v>
      </c>
      <c r="H10" s="168" t="s">
        <v>5</v>
      </c>
      <c r="I10" s="169"/>
      <c r="J10" s="169"/>
      <c r="K10" s="169"/>
      <c r="L10" s="169"/>
      <c r="M10" s="169"/>
      <c r="N10" s="169"/>
      <c r="O10" s="170"/>
      <c r="P10" s="169" t="s">
        <v>6</v>
      </c>
      <c r="Q10" s="169"/>
      <c r="R10" s="171"/>
    </row>
    <row r="11" spans="4:20" ht="32.15" customHeight="1">
      <c r="D11" s="162"/>
      <c r="E11" s="150"/>
      <c r="F11" s="166"/>
      <c r="G11" s="150"/>
      <c r="H11" s="150" t="s">
        <v>7</v>
      </c>
      <c r="I11" s="150" t="s">
        <v>8</v>
      </c>
      <c r="J11" s="172" t="s">
        <v>9</v>
      </c>
      <c r="K11" s="172"/>
      <c r="L11" s="172"/>
      <c r="M11" s="172"/>
      <c r="N11" s="172" t="s">
        <v>10</v>
      </c>
      <c r="O11" s="177"/>
      <c r="P11" s="172"/>
      <c r="Q11" s="172"/>
      <c r="R11" s="173"/>
    </row>
    <row r="12" spans="4:20" ht="29">
      <c r="D12" s="163"/>
      <c r="E12" s="151"/>
      <c r="F12" s="167"/>
      <c r="G12" s="151"/>
      <c r="H12" s="151"/>
      <c r="I12" s="176"/>
      <c r="J12" s="10" t="s">
        <v>11</v>
      </c>
      <c r="K12" s="10" t="s">
        <v>12</v>
      </c>
      <c r="L12" s="10" t="s">
        <v>13</v>
      </c>
      <c r="M12" s="10" t="s">
        <v>14</v>
      </c>
      <c r="N12" s="11" t="s">
        <v>15</v>
      </c>
      <c r="O12" s="6" t="s">
        <v>16</v>
      </c>
      <c r="P12" s="174"/>
      <c r="Q12" s="174"/>
      <c r="R12" s="175"/>
    </row>
    <row r="13" spans="4:20" ht="84.75" customHeight="1">
      <c r="D13" s="122" t="s">
        <v>65</v>
      </c>
      <c r="E13" s="132" t="s">
        <v>17</v>
      </c>
      <c r="F13" s="134" t="s">
        <v>30</v>
      </c>
      <c r="G13" s="138" t="s">
        <v>51</v>
      </c>
      <c r="H13" s="136">
        <v>18</v>
      </c>
      <c r="I13" s="124" t="s">
        <v>18</v>
      </c>
      <c r="J13" s="26">
        <v>23</v>
      </c>
      <c r="K13" s="26">
        <v>23</v>
      </c>
      <c r="L13" s="26">
        <v>23</v>
      </c>
      <c r="M13" s="27"/>
      <c r="N13" s="126">
        <f>IFERROR((L13-L14)/L14,"ND")</f>
        <v>0.27777777777777779</v>
      </c>
      <c r="O13" s="49">
        <f>IFERROR(((J13+K13+L13)-(J14+K14+L14))/(J14+K14+L14),"ND")</f>
        <v>0.27777777777777779</v>
      </c>
      <c r="P13" s="128" t="s">
        <v>98</v>
      </c>
      <c r="Q13" s="128"/>
      <c r="R13" s="129"/>
    </row>
    <row r="14" spans="4:20" ht="121" customHeight="1">
      <c r="D14" s="123"/>
      <c r="E14" s="133"/>
      <c r="F14" s="135"/>
      <c r="G14" s="135"/>
      <c r="H14" s="137"/>
      <c r="I14" s="125"/>
      <c r="J14" s="26">
        <v>18</v>
      </c>
      <c r="K14" s="26">
        <v>18</v>
      </c>
      <c r="L14" s="26">
        <v>18</v>
      </c>
      <c r="M14" s="28">
        <v>18</v>
      </c>
      <c r="N14" s="127"/>
      <c r="O14" s="50"/>
      <c r="P14" s="130"/>
      <c r="Q14" s="130"/>
      <c r="R14" s="131"/>
      <c r="S14" s="7"/>
      <c r="T14" s="7"/>
    </row>
    <row r="15" spans="4:20" ht="70" customHeight="1">
      <c r="D15" s="81" t="s">
        <v>52</v>
      </c>
      <c r="E15" s="113" t="s">
        <v>68</v>
      </c>
      <c r="F15" s="115" t="s">
        <v>23</v>
      </c>
      <c r="G15" s="117" t="s">
        <v>24</v>
      </c>
      <c r="H15" s="119">
        <v>449832.04</v>
      </c>
      <c r="I15" s="147" t="s">
        <v>25</v>
      </c>
      <c r="J15" s="13">
        <v>104113.39</v>
      </c>
      <c r="K15" s="13">
        <v>106647.06</v>
      </c>
      <c r="L15" s="13">
        <v>127854.78</v>
      </c>
      <c r="M15" s="12" t="s">
        <v>19</v>
      </c>
      <c r="N15" s="47">
        <f>IFERROR(L15/L16,"ND")</f>
        <v>1.1439608106294457</v>
      </c>
      <c r="O15" s="49">
        <f>IFERROR(((J15+K15+L15)/H15),"ND")</f>
        <v>0.75275925209773853</v>
      </c>
      <c r="P15" s="64" t="s">
        <v>74</v>
      </c>
      <c r="Q15" s="139"/>
      <c r="R15" s="140"/>
    </row>
    <row r="16" spans="4:20" ht="70" customHeight="1">
      <c r="D16" s="149"/>
      <c r="E16" s="114"/>
      <c r="F16" s="116"/>
      <c r="G16" s="118"/>
      <c r="H16" s="120"/>
      <c r="I16" s="148"/>
      <c r="J16" s="12">
        <v>104163</v>
      </c>
      <c r="K16" s="12">
        <v>118453</v>
      </c>
      <c r="L16" s="14">
        <v>111765</v>
      </c>
      <c r="M16" s="12">
        <v>115451</v>
      </c>
      <c r="N16" s="48"/>
      <c r="O16" s="50"/>
      <c r="P16" s="141"/>
      <c r="Q16" s="139"/>
      <c r="R16" s="140"/>
    </row>
    <row r="17" spans="4:18" ht="51.75" customHeight="1">
      <c r="D17" s="121" t="s">
        <v>53</v>
      </c>
      <c r="E17" s="70" t="s">
        <v>27</v>
      </c>
      <c r="F17" s="37" t="s">
        <v>26</v>
      </c>
      <c r="G17" s="72" t="s">
        <v>24</v>
      </c>
      <c r="H17" s="73">
        <v>2200</v>
      </c>
      <c r="I17" s="63" t="s">
        <v>25</v>
      </c>
      <c r="J17" s="15">
        <v>550</v>
      </c>
      <c r="K17" s="15">
        <v>550</v>
      </c>
      <c r="L17" s="15">
        <v>550</v>
      </c>
      <c r="M17" s="15" t="s">
        <v>19</v>
      </c>
      <c r="N17" s="47">
        <f>IFERROR(L17/L18,"ND")</f>
        <v>1</v>
      </c>
      <c r="O17" s="49">
        <f>IFERROR(((J17+K17+L17)/H17),"ND")</f>
        <v>0.75</v>
      </c>
      <c r="P17" s="29" t="s">
        <v>94</v>
      </c>
      <c r="Q17" s="30"/>
      <c r="R17" s="31"/>
    </row>
    <row r="18" spans="4:18" ht="51" customHeight="1">
      <c r="D18" s="82"/>
      <c r="E18" s="71"/>
      <c r="F18" s="38"/>
      <c r="G18" s="72"/>
      <c r="H18" s="74"/>
      <c r="I18" s="63"/>
      <c r="J18" s="15">
        <v>550</v>
      </c>
      <c r="K18" s="15">
        <v>550</v>
      </c>
      <c r="L18" s="15">
        <v>550</v>
      </c>
      <c r="M18" s="15">
        <v>550</v>
      </c>
      <c r="N18" s="48"/>
      <c r="O18" s="50"/>
      <c r="P18" s="32"/>
      <c r="Q18" s="33"/>
      <c r="R18" s="34"/>
    </row>
    <row r="19" spans="4:18" ht="79.5" customHeight="1">
      <c r="D19" s="97" t="s">
        <v>54</v>
      </c>
      <c r="E19" s="51" t="s">
        <v>28</v>
      </c>
      <c r="F19" s="37" t="s">
        <v>26</v>
      </c>
      <c r="G19" s="37" t="s">
        <v>24</v>
      </c>
      <c r="H19" s="52">
        <v>41245</v>
      </c>
      <c r="I19" s="41" t="s">
        <v>25</v>
      </c>
      <c r="J19" s="16">
        <v>10170</v>
      </c>
      <c r="K19" s="23">
        <v>10283</v>
      </c>
      <c r="L19" s="16">
        <v>10396</v>
      </c>
      <c r="M19" s="17" t="s">
        <v>19</v>
      </c>
      <c r="N19" s="47">
        <f t="shared" ref="N19" si="0">IFERROR(L19/L20,"ND")</f>
        <v>1</v>
      </c>
      <c r="O19" s="49">
        <f t="shared" ref="O19" si="1">IFERROR(((J19+K19+L19)/H19),"ND")</f>
        <v>0.74794520547945209</v>
      </c>
      <c r="P19" s="79" t="s">
        <v>77</v>
      </c>
      <c r="Q19" s="142"/>
      <c r="R19" s="143"/>
    </row>
    <row r="20" spans="4:18" ht="82.5" customHeight="1">
      <c r="D20" s="60"/>
      <c r="E20" s="36"/>
      <c r="F20" s="38"/>
      <c r="G20" s="38"/>
      <c r="H20" s="111"/>
      <c r="I20" s="42"/>
      <c r="J20" s="18">
        <v>10170</v>
      </c>
      <c r="K20" s="18">
        <v>10283</v>
      </c>
      <c r="L20" s="18">
        <v>10396</v>
      </c>
      <c r="M20" s="18">
        <v>10396</v>
      </c>
      <c r="N20" s="48"/>
      <c r="O20" s="50"/>
      <c r="P20" s="144"/>
      <c r="Q20" s="145"/>
      <c r="R20" s="146"/>
    </row>
    <row r="21" spans="4:18" ht="82.5" customHeight="1">
      <c r="D21" s="110" t="s">
        <v>55</v>
      </c>
      <c r="E21" s="51" t="s">
        <v>29</v>
      </c>
      <c r="F21" s="37" t="s">
        <v>30</v>
      </c>
      <c r="G21" s="37" t="s">
        <v>24</v>
      </c>
      <c r="H21" s="77">
        <v>770</v>
      </c>
      <c r="I21" s="41" t="s">
        <v>25</v>
      </c>
      <c r="J21" s="16">
        <v>282</v>
      </c>
      <c r="K21" s="16">
        <v>289</v>
      </c>
      <c r="L21" s="16">
        <v>257</v>
      </c>
      <c r="M21" s="17" t="s">
        <v>19</v>
      </c>
      <c r="N21" s="47">
        <f t="shared" ref="N21" si="2">IFERROR(L21/L22,"ND")</f>
        <v>1.5766871165644172</v>
      </c>
      <c r="O21" s="49">
        <f t="shared" ref="O21" si="3">IFERROR(((J21+K21+L21)/H21),"ND")</f>
        <v>1.0753246753246752</v>
      </c>
      <c r="P21" s="29" t="s">
        <v>95</v>
      </c>
      <c r="Q21" s="30"/>
      <c r="R21" s="31"/>
    </row>
    <row r="22" spans="4:18" ht="82.5" customHeight="1">
      <c r="D22" s="60"/>
      <c r="E22" s="36"/>
      <c r="F22" s="38"/>
      <c r="G22" s="38"/>
      <c r="H22" s="111"/>
      <c r="I22" s="42"/>
      <c r="J22" s="18">
        <v>287</v>
      </c>
      <c r="K22" s="18">
        <v>185</v>
      </c>
      <c r="L22" s="18">
        <v>163</v>
      </c>
      <c r="M22" s="18">
        <v>135</v>
      </c>
      <c r="N22" s="48"/>
      <c r="O22" s="50"/>
      <c r="P22" s="43"/>
      <c r="Q22" s="44"/>
      <c r="R22" s="45"/>
    </row>
    <row r="23" spans="4:18" ht="82.5" customHeight="1">
      <c r="D23" s="110" t="s">
        <v>56</v>
      </c>
      <c r="E23" s="51" t="s">
        <v>31</v>
      </c>
      <c r="F23" s="37" t="s">
        <v>23</v>
      </c>
      <c r="G23" s="37" t="s">
        <v>24</v>
      </c>
      <c r="H23" s="77">
        <v>645</v>
      </c>
      <c r="I23" s="41" t="s">
        <v>25</v>
      </c>
      <c r="J23" s="16">
        <v>160</v>
      </c>
      <c r="K23" s="16">
        <v>141</v>
      </c>
      <c r="L23" s="16">
        <v>211</v>
      </c>
      <c r="M23" s="17" t="s">
        <v>19</v>
      </c>
      <c r="N23" s="47">
        <f t="shared" ref="N23" si="4">IFERROR(L23/L24,"ND")</f>
        <v>1.3187500000000001</v>
      </c>
      <c r="O23" s="49">
        <f t="shared" ref="O23" si="5">IFERROR(((J23+K23+L23)/H23),"ND")</f>
        <v>0.79379844961240309</v>
      </c>
      <c r="P23" s="53" t="s">
        <v>96</v>
      </c>
      <c r="Q23" s="54"/>
      <c r="R23" s="55"/>
    </row>
    <row r="24" spans="4:18" ht="82.5" customHeight="1">
      <c r="D24" s="60"/>
      <c r="E24" s="36"/>
      <c r="F24" s="38"/>
      <c r="G24" s="38"/>
      <c r="H24" s="40"/>
      <c r="I24" s="42"/>
      <c r="J24" s="18">
        <v>162</v>
      </c>
      <c r="K24" s="18">
        <v>193</v>
      </c>
      <c r="L24" s="19">
        <v>160</v>
      </c>
      <c r="M24" s="18">
        <v>130</v>
      </c>
      <c r="N24" s="48"/>
      <c r="O24" s="50"/>
      <c r="P24" s="56"/>
      <c r="Q24" s="57"/>
      <c r="R24" s="58"/>
    </row>
    <row r="25" spans="4:18" ht="82.5" customHeight="1">
      <c r="D25" s="59" t="s">
        <v>71</v>
      </c>
      <c r="E25" s="61" t="s">
        <v>69</v>
      </c>
      <c r="F25" s="37" t="s">
        <v>23</v>
      </c>
      <c r="G25" s="37" t="s">
        <v>24</v>
      </c>
      <c r="H25" s="52">
        <v>7175</v>
      </c>
      <c r="I25" s="41" t="s">
        <v>25</v>
      </c>
      <c r="J25" s="16">
        <v>1275</v>
      </c>
      <c r="K25" s="16">
        <v>1950</v>
      </c>
      <c r="L25" s="16">
        <v>1975</v>
      </c>
      <c r="M25" s="17" t="s">
        <v>19</v>
      </c>
      <c r="N25" s="47">
        <f t="shared" ref="N25" si="6">IFERROR(L25/L26,"ND")</f>
        <v>1</v>
      </c>
      <c r="O25" s="49">
        <f>IFERROR(((J25+K25+L25)/H25),"ND")</f>
        <v>0.72473867595818819</v>
      </c>
      <c r="P25" s="53" t="s">
        <v>78</v>
      </c>
      <c r="Q25" s="54"/>
      <c r="R25" s="55"/>
    </row>
    <row r="26" spans="4:18" ht="82.5" customHeight="1">
      <c r="D26" s="60"/>
      <c r="E26" s="62"/>
      <c r="F26" s="38"/>
      <c r="G26" s="38"/>
      <c r="H26" s="40"/>
      <c r="I26" s="42"/>
      <c r="J26" s="18">
        <v>1275</v>
      </c>
      <c r="K26" s="18">
        <v>1950</v>
      </c>
      <c r="L26" s="19">
        <v>1975</v>
      </c>
      <c r="M26" s="18">
        <v>1975</v>
      </c>
      <c r="N26" s="48"/>
      <c r="O26" s="50"/>
      <c r="P26" s="56"/>
      <c r="Q26" s="57"/>
      <c r="R26" s="58"/>
    </row>
    <row r="27" spans="4:18" ht="82.5" customHeight="1">
      <c r="D27" s="95" t="s">
        <v>70</v>
      </c>
      <c r="E27" s="70" t="s">
        <v>32</v>
      </c>
      <c r="F27" s="37" t="s">
        <v>26</v>
      </c>
      <c r="G27" s="72" t="s">
        <v>24</v>
      </c>
      <c r="H27" s="73">
        <v>4</v>
      </c>
      <c r="I27" s="63" t="s">
        <v>25</v>
      </c>
      <c r="J27" s="15">
        <v>0</v>
      </c>
      <c r="K27" s="15">
        <v>2</v>
      </c>
      <c r="L27" s="15">
        <v>0</v>
      </c>
      <c r="M27" s="15" t="s">
        <v>19</v>
      </c>
      <c r="N27" s="47" t="str">
        <f t="shared" ref="N27" si="7">IFERROR(L27/L28,"ND")</f>
        <v>ND</v>
      </c>
      <c r="O27" s="49">
        <f t="shared" ref="O27" si="8">IFERROR(((J27+K27+L27)/H27),"ND")</f>
        <v>0.5</v>
      </c>
      <c r="P27" s="29" t="s">
        <v>79</v>
      </c>
      <c r="Q27" s="30"/>
      <c r="R27" s="31"/>
    </row>
    <row r="28" spans="4:18" ht="82.5" customHeight="1">
      <c r="D28" s="82"/>
      <c r="E28" s="71"/>
      <c r="F28" s="38"/>
      <c r="G28" s="72"/>
      <c r="H28" s="74"/>
      <c r="I28" s="63"/>
      <c r="J28" s="15">
        <v>0</v>
      </c>
      <c r="K28" s="15">
        <v>2</v>
      </c>
      <c r="L28" s="15">
        <v>0</v>
      </c>
      <c r="M28" s="15">
        <v>2</v>
      </c>
      <c r="N28" s="48"/>
      <c r="O28" s="50"/>
      <c r="P28" s="32"/>
      <c r="Q28" s="33"/>
      <c r="R28" s="34"/>
    </row>
    <row r="29" spans="4:18" ht="82.5" customHeight="1">
      <c r="D29" s="98" t="s">
        <v>66</v>
      </c>
      <c r="E29" s="51" t="s">
        <v>33</v>
      </c>
      <c r="F29" s="37" t="s">
        <v>26</v>
      </c>
      <c r="G29" s="37" t="s">
        <v>24</v>
      </c>
      <c r="H29" s="52">
        <v>12</v>
      </c>
      <c r="I29" s="41" t="s">
        <v>25</v>
      </c>
      <c r="J29" s="18">
        <v>3</v>
      </c>
      <c r="K29" s="16">
        <v>3</v>
      </c>
      <c r="L29" s="16">
        <v>3</v>
      </c>
      <c r="M29" s="17" t="s">
        <v>19</v>
      </c>
      <c r="N29" s="47">
        <f t="shared" ref="N29" si="9">IFERROR(L29/L30,"ND")</f>
        <v>1</v>
      </c>
      <c r="O29" s="49">
        <f t="shared" ref="O29" si="10">IFERROR(((J29+K29+L29)/H29),"ND")</f>
        <v>0.75</v>
      </c>
      <c r="P29" s="29" t="s">
        <v>80</v>
      </c>
      <c r="Q29" s="30"/>
      <c r="R29" s="31"/>
    </row>
    <row r="30" spans="4:18" ht="82.5" customHeight="1">
      <c r="D30" s="60"/>
      <c r="E30" s="36"/>
      <c r="F30" s="38"/>
      <c r="G30" s="38"/>
      <c r="H30" s="39"/>
      <c r="I30" s="42"/>
      <c r="J30" s="18">
        <v>3</v>
      </c>
      <c r="K30" s="18">
        <v>3</v>
      </c>
      <c r="L30" s="18">
        <v>3</v>
      </c>
      <c r="M30" s="18">
        <v>3</v>
      </c>
      <c r="N30" s="48"/>
      <c r="O30" s="50"/>
      <c r="P30" s="43"/>
      <c r="Q30" s="44"/>
      <c r="R30" s="45"/>
    </row>
    <row r="31" spans="4:18" ht="82.5" customHeight="1">
      <c r="D31" s="112" t="s">
        <v>67</v>
      </c>
      <c r="E31" s="51" t="s">
        <v>34</v>
      </c>
      <c r="F31" s="37" t="s">
        <v>26</v>
      </c>
      <c r="G31" s="37" t="s">
        <v>24</v>
      </c>
      <c r="H31" s="39">
        <v>12</v>
      </c>
      <c r="I31" s="41" t="s">
        <v>25</v>
      </c>
      <c r="J31" s="18">
        <v>3</v>
      </c>
      <c r="K31" s="16">
        <v>3</v>
      </c>
      <c r="L31" s="16">
        <v>3</v>
      </c>
      <c r="M31" s="17" t="s">
        <v>19</v>
      </c>
      <c r="N31" s="47">
        <f t="shared" ref="N31" si="11">IFERROR(L31/L32,"ND")</f>
        <v>1</v>
      </c>
      <c r="O31" s="49">
        <f t="shared" ref="O31" si="12">IFERROR(((J31+K31+L31)/H31),"ND")</f>
        <v>0.75</v>
      </c>
      <c r="P31" s="46" t="s">
        <v>81</v>
      </c>
      <c r="Q31" s="44"/>
      <c r="R31" s="45"/>
    </row>
    <row r="32" spans="4:18" ht="82.5" customHeight="1">
      <c r="D32" s="60"/>
      <c r="E32" s="36"/>
      <c r="F32" s="38"/>
      <c r="G32" s="38"/>
      <c r="H32" s="40"/>
      <c r="I32" s="42"/>
      <c r="J32" s="18">
        <v>3</v>
      </c>
      <c r="K32" s="18">
        <v>3</v>
      </c>
      <c r="L32" s="18">
        <v>3</v>
      </c>
      <c r="M32" s="18">
        <v>3</v>
      </c>
      <c r="N32" s="48"/>
      <c r="O32" s="50"/>
      <c r="P32" s="32"/>
      <c r="Q32" s="33"/>
      <c r="R32" s="34"/>
    </row>
    <row r="33" spans="4:18" ht="82.5" customHeight="1">
      <c r="D33" s="92" t="s">
        <v>88</v>
      </c>
      <c r="E33" s="35" t="s">
        <v>48</v>
      </c>
      <c r="F33" s="37" t="s">
        <v>26</v>
      </c>
      <c r="G33" s="37" t="s">
        <v>24</v>
      </c>
      <c r="H33" s="39">
        <v>11</v>
      </c>
      <c r="I33" s="41" t="s">
        <v>25</v>
      </c>
      <c r="J33" s="18">
        <v>2</v>
      </c>
      <c r="K33" s="16">
        <v>3</v>
      </c>
      <c r="L33" s="16">
        <v>3</v>
      </c>
      <c r="M33" s="17" t="s">
        <v>19</v>
      </c>
      <c r="N33" s="47">
        <f t="shared" ref="N33" si="13">IFERROR(L33/L34,"ND")</f>
        <v>1</v>
      </c>
      <c r="O33" s="49">
        <f t="shared" ref="O33" si="14">IFERROR(((J33+K33+L33)/H33),"ND")</f>
        <v>0.72727272727272729</v>
      </c>
      <c r="P33" s="46" t="s">
        <v>82</v>
      </c>
      <c r="Q33" s="44"/>
      <c r="R33" s="45"/>
    </row>
    <row r="34" spans="4:18" ht="82.5" customHeight="1">
      <c r="D34" s="60"/>
      <c r="E34" s="36"/>
      <c r="F34" s="38"/>
      <c r="G34" s="38"/>
      <c r="H34" s="40"/>
      <c r="I34" s="42"/>
      <c r="J34" s="18">
        <v>2</v>
      </c>
      <c r="K34" s="18">
        <v>3</v>
      </c>
      <c r="L34" s="18">
        <v>3</v>
      </c>
      <c r="M34" s="18">
        <v>3</v>
      </c>
      <c r="N34" s="48"/>
      <c r="O34" s="50"/>
      <c r="P34" s="32"/>
      <c r="Q34" s="33"/>
      <c r="R34" s="34"/>
    </row>
    <row r="35" spans="4:18" ht="82.5" customHeight="1">
      <c r="D35" s="81" t="s">
        <v>49</v>
      </c>
      <c r="E35" s="70" t="s">
        <v>35</v>
      </c>
      <c r="F35" s="37" t="s">
        <v>23</v>
      </c>
      <c r="G35" s="72" t="s">
        <v>24</v>
      </c>
      <c r="H35" s="73">
        <v>1184</v>
      </c>
      <c r="I35" s="63" t="s">
        <v>25</v>
      </c>
      <c r="J35" s="15">
        <v>1190</v>
      </c>
      <c r="K35" s="15">
        <v>156</v>
      </c>
      <c r="L35" s="20">
        <v>39</v>
      </c>
      <c r="M35" s="20" t="s">
        <v>19</v>
      </c>
      <c r="N35" s="47">
        <f t="shared" ref="N35" si="15">IFERROR(L35/L36,"ND")</f>
        <v>0.53424657534246578</v>
      </c>
      <c r="O35" s="49">
        <f t="shared" ref="O35" si="16">IFERROR(((J35+K35+L35)/H35),"ND")</f>
        <v>1.1697635135135136</v>
      </c>
      <c r="P35" s="29" t="s">
        <v>90</v>
      </c>
      <c r="Q35" s="30"/>
      <c r="R35" s="31"/>
    </row>
    <row r="36" spans="4:18" ht="82.5" customHeight="1">
      <c r="D36" s="82"/>
      <c r="E36" s="71"/>
      <c r="F36" s="38"/>
      <c r="G36" s="72"/>
      <c r="H36" s="74"/>
      <c r="I36" s="63"/>
      <c r="J36" s="15">
        <v>995</v>
      </c>
      <c r="K36" s="15">
        <v>73</v>
      </c>
      <c r="L36" s="15">
        <v>73</v>
      </c>
      <c r="M36" s="15">
        <v>43</v>
      </c>
      <c r="N36" s="48"/>
      <c r="O36" s="50"/>
      <c r="P36" s="32"/>
      <c r="Q36" s="33"/>
      <c r="R36" s="34"/>
    </row>
    <row r="37" spans="4:18" ht="82.5" customHeight="1">
      <c r="D37" s="97" t="s">
        <v>57</v>
      </c>
      <c r="E37" s="51" t="s">
        <v>36</v>
      </c>
      <c r="F37" s="37" t="s">
        <v>26</v>
      </c>
      <c r="G37" s="37" t="s">
        <v>24</v>
      </c>
      <c r="H37" s="77">
        <v>45000</v>
      </c>
      <c r="I37" s="41" t="s">
        <v>25</v>
      </c>
      <c r="J37" s="16">
        <v>33137</v>
      </c>
      <c r="K37" s="16">
        <v>6276</v>
      </c>
      <c r="L37" s="16">
        <v>4414</v>
      </c>
      <c r="M37" s="17" t="s">
        <v>19</v>
      </c>
      <c r="N37" s="47">
        <f t="shared" ref="N37" si="17">IFERROR(L37/L38,"ND")</f>
        <v>1.2611428571428571</v>
      </c>
      <c r="O37" s="49">
        <f t="shared" ref="O37" si="18">IFERROR(((J37+K37+L37)/H37),"ND")</f>
        <v>0.97393333333333332</v>
      </c>
      <c r="P37" s="84" t="s">
        <v>91</v>
      </c>
      <c r="Q37" s="85"/>
      <c r="R37" s="86"/>
    </row>
    <row r="38" spans="4:18" ht="82.5" customHeight="1">
      <c r="D38" s="60"/>
      <c r="E38" s="36"/>
      <c r="F38" s="38"/>
      <c r="G38" s="38"/>
      <c r="H38" s="40"/>
      <c r="I38" s="42"/>
      <c r="J38" s="16">
        <v>30000</v>
      </c>
      <c r="K38" s="16">
        <v>8000</v>
      </c>
      <c r="L38" s="16">
        <v>3500</v>
      </c>
      <c r="M38" s="16">
        <v>3500</v>
      </c>
      <c r="N38" s="48"/>
      <c r="O38" s="50"/>
      <c r="P38" s="87"/>
      <c r="Q38" s="88"/>
      <c r="R38" s="89"/>
    </row>
    <row r="39" spans="4:18" ht="82.5" customHeight="1">
      <c r="D39" s="90" t="s">
        <v>89</v>
      </c>
      <c r="E39" s="91" t="s">
        <v>72</v>
      </c>
      <c r="F39" s="37" t="s">
        <v>26</v>
      </c>
      <c r="G39" s="37" t="s">
        <v>24</v>
      </c>
      <c r="H39" s="77">
        <v>1184</v>
      </c>
      <c r="I39" s="41" t="s">
        <v>25</v>
      </c>
      <c r="J39" s="18">
        <v>1190</v>
      </c>
      <c r="K39" s="16">
        <v>156</v>
      </c>
      <c r="L39" s="16">
        <v>39</v>
      </c>
      <c r="M39" s="17" t="s">
        <v>19</v>
      </c>
      <c r="N39" s="47">
        <f t="shared" ref="N39" si="19">IFERROR(L39/L40,"ND")</f>
        <v>0.53424657534246578</v>
      </c>
      <c r="O39" s="49">
        <f t="shared" ref="O39" si="20">IFERROR(((J39+K39+L39)/H39),"ND")</f>
        <v>1.1697635135135136</v>
      </c>
      <c r="P39" s="46" t="s">
        <v>92</v>
      </c>
      <c r="Q39" s="44"/>
      <c r="R39" s="45"/>
    </row>
    <row r="40" spans="4:18" ht="82.5" customHeight="1">
      <c r="D40" s="60"/>
      <c r="E40" s="36"/>
      <c r="F40" s="38"/>
      <c r="G40" s="38"/>
      <c r="H40" s="40"/>
      <c r="I40" s="42"/>
      <c r="J40" s="16">
        <v>995</v>
      </c>
      <c r="K40" s="16">
        <v>73</v>
      </c>
      <c r="L40" s="16">
        <v>73</v>
      </c>
      <c r="M40" s="16">
        <v>43</v>
      </c>
      <c r="N40" s="48"/>
      <c r="O40" s="50"/>
      <c r="P40" s="43"/>
      <c r="Q40" s="44"/>
      <c r="R40" s="45"/>
    </row>
    <row r="41" spans="4:18" ht="82.5" customHeight="1">
      <c r="D41" s="80" t="s">
        <v>58</v>
      </c>
      <c r="E41" s="51" t="s">
        <v>37</v>
      </c>
      <c r="F41" s="37" t="s">
        <v>26</v>
      </c>
      <c r="G41" s="37" t="s">
        <v>24</v>
      </c>
      <c r="H41" s="77">
        <v>46</v>
      </c>
      <c r="I41" s="41" t="s">
        <v>25</v>
      </c>
      <c r="J41" s="16">
        <v>0</v>
      </c>
      <c r="K41" s="16">
        <v>17</v>
      </c>
      <c r="L41" s="16">
        <v>17</v>
      </c>
      <c r="M41" s="17" t="s">
        <v>19</v>
      </c>
      <c r="N41" s="47">
        <f t="shared" ref="N41" si="21">IFERROR(L41/L42,"ND")</f>
        <v>1.7</v>
      </c>
      <c r="O41" s="49">
        <f t="shared" ref="O41:O43" si="22">IFERROR(((J41+K41+L41)/H41),"ND")</f>
        <v>0.73913043478260865</v>
      </c>
      <c r="P41" s="46" t="s">
        <v>93</v>
      </c>
      <c r="Q41" s="44"/>
      <c r="R41" s="45"/>
    </row>
    <row r="42" spans="4:18" ht="82.5" customHeight="1">
      <c r="D42" s="60"/>
      <c r="E42" s="36"/>
      <c r="F42" s="38"/>
      <c r="G42" s="38"/>
      <c r="H42" s="40"/>
      <c r="I42" s="42"/>
      <c r="J42" s="16">
        <v>0</v>
      </c>
      <c r="K42" s="16">
        <v>6</v>
      </c>
      <c r="L42" s="16">
        <v>10</v>
      </c>
      <c r="M42" s="16">
        <v>30</v>
      </c>
      <c r="N42" s="48"/>
      <c r="O42" s="50"/>
      <c r="P42" s="32"/>
      <c r="Q42" s="33"/>
      <c r="R42" s="34"/>
    </row>
    <row r="43" spans="4:18" ht="82.5" customHeight="1">
      <c r="D43" s="81" t="s">
        <v>59</v>
      </c>
      <c r="E43" s="70" t="s">
        <v>38</v>
      </c>
      <c r="F43" s="37" t="s">
        <v>23</v>
      </c>
      <c r="G43" s="72" t="s">
        <v>24</v>
      </c>
      <c r="H43" s="73">
        <v>615000</v>
      </c>
      <c r="I43" s="63" t="s">
        <v>25</v>
      </c>
      <c r="J43" s="15">
        <v>97452</v>
      </c>
      <c r="K43" s="15">
        <v>35744</v>
      </c>
      <c r="L43" s="15">
        <v>68842</v>
      </c>
      <c r="M43" s="15" t="s">
        <v>19</v>
      </c>
      <c r="N43" s="47">
        <f t="shared" ref="N43" si="23">IFERROR(L43/L44,"ND")</f>
        <v>2.7491713589712869</v>
      </c>
      <c r="O43" s="49">
        <f t="shared" si="22"/>
        <v>0.3285170731707317</v>
      </c>
      <c r="P43" s="83" t="s">
        <v>83</v>
      </c>
      <c r="Q43" s="65"/>
      <c r="R43" s="66"/>
    </row>
    <row r="44" spans="4:18" ht="82.5" customHeight="1">
      <c r="D44" s="82"/>
      <c r="E44" s="71"/>
      <c r="F44" s="38"/>
      <c r="G44" s="72"/>
      <c r="H44" s="74"/>
      <c r="I44" s="63"/>
      <c r="J44" s="15">
        <v>100000</v>
      </c>
      <c r="K44" s="15">
        <v>25339</v>
      </c>
      <c r="L44" s="15">
        <v>25041</v>
      </c>
      <c r="M44" s="15">
        <v>464620</v>
      </c>
      <c r="N44" s="48"/>
      <c r="O44" s="50"/>
      <c r="P44" s="65"/>
      <c r="Q44" s="65"/>
      <c r="R44" s="66"/>
    </row>
    <row r="45" spans="4:18" ht="82.5" customHeight="1">
      <c r="D45" s="80" t="s">
        <v>60</v>
      </c>
      <c r="E45" s="51" t="s">
        <v>39</v>
      </c>
      <c r="F45" s="37" t="s">
        <v>26</v>
      </c>
      <c r="G45" s="37" t="s">
        <v>24</v>
      </c>
      <c r="H45" s="77">
        <v>500</v>
      </c>
      <c r="I45" s="41" t="s">
        <v>25</v>
      </c>
      <c r="J45" s="16">
        <v>149</v>
      </c>
      <c r="K45" s="16">
        <v>148</v>
      </c>
      <c r="L45" s="16">
        <v>172</v>
      </c>
      <c r="M45" s="17" t="s">
        <v>19</v>
      </c>
      <c r="N45" s="47">
        <f t="shared" ref="N45" si="24">IFERROR(L45/L46,"ND")</f>
        <v>1.9111111111111112</v>
      </c>
      <c r="O45" s="49">
        <f t="shared" ref="O45" si="25">IFERROR(((J45+K45+L45)/H45),"ND")</f>
        <v>0.93799999999999994</v>
      </c>
      <c r="P45" s="79" t="s">
        <v>84</v>
      </c>
      <c r="Q45" s="30"/>
      <c r="R45" s="31"/>
    </row>
    <row r="46" spans="4:18" ht="82.5" customHeight="1">
      <c r="D46" s="60"/>
      <c r="E46" s="36"/>
      <c r="F46" s="38"/>
      <c r="G46" s="38"/>
      <c r="H46" s="40"/>
      <c r="I46" s="42"/>
      <c r="J46" s="18">
        <v>150</v>
      </c>
      <c r="K46" s="18">
        <v>155</v>
      </c>
      <c r="L46" s="18">
        <v>90</v>
      </c>
      <c r="M46" s="18">
        <v>105</v>
      </c>
      <c r="N46" s="48"/>
      <c r="O46" s="50"/>
      <c r="P46" s="43"/>
      <c r="Q46" s="44"/>
      <c r="R46" s="45"/>
    </row>
    <row r="47" spans="4:18" ht="82.5" customHeight="1">
      <c r="D47" s="75" t="s">
        <v>61</v>
      </c>
      <c r="E47" s="51" t="s">
        <v>40</v>
      </c>
      <c r="F47" s="37" t="s">
        <v>26</v>
      </c>
      <c r="G47" s="37" t="s">
        <v>24</v>
      </c>
      <c r="H47" s="77">
        <v>45</v>
      </c>
      <c r="I47" s="41" t="s">
        <v>25</v>
      </c>
      <c r="J47" s="21">
        <v>21</v>
      </c>
      <c r="K47" s="24">
        <v>18</v>
      </c>
      <c r="L47" s="16">
        <v>2</v>
      </c>
      <c r="M47" s="17" t="s">
        <v>19</v>
      </c>
      <c r="N47" s="47">
        <f t="shared" ref="N47" si="26">IFERROR(L47/L48,"ND")</f>
        <v>0.22222222222222221</v>
      </c>
      <c r="O47" s="49">
        <f t="shared" ref="O47" si="27">IFERROR(((J47+K47+L47)/H47),"ND")</f>
        <v>0.91111111111111109</v>
      </c>
      <c r="P47" s="44" t="s">
        <v>85</v>
      </c>
      <c r="Q47" s="44"/>
      <c r="R47" s="45"/>
    </row>
    <row r="48" spans="4:18" ht="82.5" customHeight="1">
      <c r="D48" s="76"/>
      <c r="E48" s="36"/>
      <c r="F48" s="38"/>
      <c r="G48" s="38"/>
      <c r="H48" s="40"/>
      <c r="I48" s="42"/>
      <c r="J48" s="16">
        <v>22</v>
      </c>
      <c r="K48" s="16">
        <v>9</v>
      </c>
      <c r="L48" s="16">
        <v>9</v>
      </c>
      <c r="M48" s="18">
        <v>5</v>
      </c>
      <c r="N48" s="48"/>
      <c r="O48" s="50"/>
      <c r="P48" s="44"/>
      <c r="Q48" s="44"/>
      <c r="R48" s="45"/>
    </row>
    <row r="49" spans="4:18" ht="82.5" customHeight="1">
      <c r="D49" s="75" t="s">
        <v>62</v>
      </c>
      <c r="E49" s="51" t="s">
        <v>41</v>
      </c>
      <c r="F49" s="37" t="s">
        <v>26</v>
      </c>
      <c r="G49" s="37" t="s">
        <v>24</v>
      </c>
      <c r="H49" s="77">
        <v>3060</v>
      </c>
      <c r="I49" s="41" t="s">
        <v>25</v>
      </c>
      <c r="J49" s="16">
        <v>1822</v>
      </c>
      <c r="K49" s="24">
        <v>704</v>
      </c>
      <c r="L49" s="16">
        <v>1232</v>
      </c>
      <c r="M49" s="17" t="s">
        <v>19</v>
      </c>
      <c r="N49" s="47">
        <f t="shared" ref="N49" si="28">IFERROR(L49/L50,"ND")</f>
        <v>2.8321839080459772</v>
      </c>
      <c r="O49" s="49">
        <f t="shared" ref="O49" si="29">IFERROR(((J49+K49+L49)/H49),"ND")</f>
        <v>1.2281045751633988</v>
      </c>
      <c r="P49" s="78" t="s">
        <v>86</v>
      </c>
      <c r="Q49" s="44"/>
      <c r="R49" s="45"/>
    </row>
    <row r="50" spans="4:18" ht="82.5" customHeight="1">
      <c r="D50" s="76"/>
      <c r="E50" s="36"/>
      <c r="F50" s="38"/>
      <c r="G50" s="38"/>
      <c r="H50" s="40"/>
      <c r="I50" s="42"/>
      <c r="J50" s="18">
        <v>1830</v>
      </c>
      <c r="K50" s="16">
        <v>505</v>
      </c>
      <c r="L50" s="16">
        <v>435</v>
      </c>
      <c r="M50" s="18">
        <v>290</v>
      </c>
      <c r="N50" s="48"/>
      <c r="O50" s="50"/>
      <c r="P50" s="44"/>
      <c r="Q50" s="44"/>
      <c r="R50" s="45"/>
    </row>
    <row r="51" spans="4:18" ht="82.5" customHeight="1">
      <c r="D51" s="75" t="s">
        <v>63</v>
      </c>
      <c r="E51" s="51" t="s">
        <v>42</v>
      </c>
      <c r="F51" s="37" t="s">
        <v>26</v>
      </c>
      <c r="G51" s="37" t="s">
        <v>24</v>
      </c>
      <c r="H51" s="77">
        <v>15</v>
      </c>
      <c r="I51" s="41" t="s">
        <v>25</v>
      </c>
      <c r="J51" s="16">
        <v>5</v>
      </c>
      <c r="K51" s="16">
        <v>1</v>
      </c>
      <c r="L51" s="25">
        <v>0</v>
      </c>
      <c r="M51" s="17" t="s">
        <v>19</v>
      </c>
      <c r="N51" s="47">
        <f t="shared" ref="N51" si="30">IFERROR(L51/L52,"ND")</f>
        <v>0</v>
      </c>
      <c r="O51" s="49">
        <f t="shared" ref="O51" si="31">IFERROR(((J51+K51+L51)/H51),"ND")</f>
        <v>0.4</v>
      </c>
      <c r="P51" s="43" t="s">
        <v>87</v>
      </c>
      <c r="Q51" s="44"/>
      <c r="R51" s="45"/>
    </row>
    <row r="52" spans="4:18" ht="82.5" customHeight="1">
      <c r="D52" s="76"/>
      <c r="E52" s="36"/>
      <c r="F52" s="38"/>
      <c r="G52" s="38"/>
      <c r="H52" s="40"/>
      <c r="I52" s="42"/>
      <c r="J52" s="18">
        <v>5</v>
      </c>
      <c r="K52" s="18">
        <v>3</v>
      </c>
      <c r="L52" s="18">
        <v>3</v>
      </c>
      <c r="M52" s="18">
        <v>4</v>
      </c>
      <c r="N52" s="48"/>
      <c r="O52" s="50"/>
      <c r="P52" s="32"/>
      <c r="Q52" s="33"/>
      <c r="R52" s="34"/>
    </row>
    <row r="53" spans="4:18" ht="82.5" customHeight="1">
      <c r="D53" s="68" t="s">
        <v>50</v>
      </c>
      <c r="E53" s="70" t="s">
        <v>43</v>
      </c>
      <c r="F53" s="37" t="s">
        <v>23</v>
      </c>
      <c r="G53" s="72" t="s">
        <v>24</v>
      </c>
      <c r="H53" s="73">
        <v>12</v>
      </c>
      <c r="I53" s="63" t="s">
        <v>25</v>
      </c>
      <c r="J53" s="15">
        <v>3</v>
      </c>
      <c r="K53" s="20">
        <v>3</v>
      </c>
      <c r="L53" s="20">
        <v>3</v>
      </c>
      <c r="M53" s="20" t="s">
        <v>19</v>
      </c>
      <c r="N53" s="47">
        <f t="shared" ref="N53" si="32">IFERROR(L53/L54,"ND")</f>
        <v>1</v>
      </c>
      <c r="O53" s="49">
        <f t="shared" ref="O53" si="33">IFERROR(((J53+K53+L53)/H53),"ND")</f>
        <v>0.75</v>
      </c>
      <c r="P53" s="64" t="s">
        <v>75</v>
      </c>
      <c r="Q53" s="65"/>
      <c r="R53" s="66"/>
    </row>
    <row r="54" spans="4:18" ht="82.5" customHeight="1">
      <c r="D54" s="69"/>
      <c r="E54" s="71"/>
      <c r="F54" s="38"/>
      <c r="G54" s="72"/>
      <c r="H54" s="74"/>
      <c r="I54" s="63"/>
      <c r="J54" s="15">
        <v>3</v>
      </c>
      <c r="K54" s="20">
        <v>3</v>
      </c>
      <c r="L54" s="20">
        <v>3</v>
      </c>
      <c r="M54" s="20">
        <v>3</v>
      </c>
      <c r="N54" s="48"/>
      <c r="O54" s="50"/>
      <c r="P54" s="67"/>
      <c r="Q54" s="65"/>
      <c r="R54" s="66"/>
    </row>
    <row r="55" spans="4:18" ht="63" customHeight="1">
      <c r="D55" s="108" t="s">
        <v>64</v>
      </c>
      <c r="E55" s="51" t="s">
        <v>44</v>
      </c>
      <c r="F55" s="37" t="s">
        <v>26</v>
      </c>
      <c r="G55" s="37" t="s">
        <v>24</v>
      </c>
      <c r="H55" s="107">
        <v>4</v>
      </c>
      <c r="I55" s="41" t="s">
        <v>25</v>
      </c>
      <c r="J55" s="16">
        <v>1</v>
      </c>
      <c r="K55" s="16">
        <v>1</v>
      </c>
      <c r="L55" s="16">
        <v>1</v>
      </c>
      <c r="M55" s="17" t="s">
        <v>19</v>
      </c>
      <c r="N55" s="47">
        <f t="shared" ref="N55" si="34">IFERROR(L55/L56,"ND")</f>
        <v>1</v>
      </c>
      <c r="O55" s="49">
        <f t="shared" ref="O55" si="35">IFERROR(((J55+K55+L55)/H55),"ND")</f>
        <v>0.75</v>
      </c>
      <c r="P55" s="29" t="s">
        <v>76</v>
      </c>
      <c r="Q55" s="30"/>
      <c r="R55" s="31"/>
    </row>
    <row r="56" spans="4:18" ht="60.75" customHeight="1" thickBot="1">
      <c r="D56" s="109"/>
      <c r="E56" s="104"/>
      <c r="F56" s="105"/>
      <c r="G56" s="105"/>
      <c r="H56" s="105"/>
      <c r="I56" s="100"/>
      <c r="J56" s="22">
        <v>1</v>
      </c>
      <c r="K56" s="22">
        <v>1</v>
      </c>
      <c r="L56" s="22">
        <v>1</v>
      </c>
      <c r="M56" s="22">
        <v>1</v>
      </c>
      <c r="N56" s="48"/>
      <c r="O56" s="50"/>
      <c r="P56" s="101"/>
      <c r="Q56" s="102"/>
      <c r="R56" s="103"/>
    </row>
    <row r="57" spans="4:18">
      <c r="D57" s="4"/>
      <c r="R57" s="5"/>
    </row>
    <row r="62" spans="4:18" ht="57.75" customHeight="1">
      <c r="D62" s="96" t="s">
        <v>46</v>
      </c>
      <c r="E62" s="96"/>
      <c r="F62" s="96"/>
      <c r="G62" s="96"/>
      <c r="I62" s="99" t="s">
        <v>22</v>
      </c>
      <c r="J62" s="99"/>
      <c r="K62" s="99"/>
      <c r="L62" s="99"/>
      <c r="M62" s="99"/>
      <c r="N62" s="8"/>
      <c r="O62" s="96" t="s">
        <v>97</v>
      </c>
      <c r="P62" s="106"/>
      <c r="Q62" s="106"/>
      <c r="R62" s="9"/>
    </row>
    <row r="63" spans="4:18">
      <c r="D63" s="93" t="s">
        <v>45</v>
      </c>
      <c r="E63" s="93"/>
      <c r="F63" s="93"/>
      <c r="G63" s="93"/>
      <c r="I63" s="93"/>
      <c r="J63" s="94"/>
      <c r="K63" s="94"/>
      <c r="L63" s="94"/>
      <c r="M63" s="94"/>
      <c r="O63" s="93"/>
      <c r="P63" s="94"/>
      <c r="Q63" s="94"/>
      <c r="R63" s="94"/>
    </row>
  </sheetData>
  <mergeCells count="219">
    <mergeCell ref="H11:H12"/>
    <mergeCell ref="E4:R4"/>
    <mergeCell ref="E5:R5"/>
    <mergeCell ref="E6:R6"/>
    <mergeCell ref="D9:E9"/>
    <mergeCell ref="F9:R9"/>
    <mergeCell ref="D10:D12"/>
    <mergeCell ref="E10:E12"/>
    <mergeCell ref="F10:F12"/>
    <mergeCell ref="G10:G12"/>
    <mergeCell ref="H10:O10"/>
    <mergeCell ref="P10:R12"/>
    <mergeCell ref="I11:I12"/>
    <mergeCell ref="J11:M11"/>
    <mergeCell ref="N11:O11"/>
    <mergeCell ref="P23:R24"/>
    <mergeCell ref="D13:D14"/>
    <mergeCell ref="I13:I14"/>
    <mergeCell ref="N13:N14"/>
    <mergeCell ref="O13:O14"/>
    <mergeCell ref="P13:R14"/>
    <mergeCell ref="E13:E14"/>
    <mergeCell ref="F13:F14"/>
    <mergeCell ref="H13:H14"/>
    <mergeCell ref="G13:G14"/>
    <mergeCell ref="P15:R16"/>
    <mergeCell ref="O17:O18"/>
    <mergeCell ref="P17:R18"/>
    <mergeCell ref="I19:I20"/>
    <mergeCell ref="N19:N20"/>
    <mergeCell ref="I17:I18"/>
    <mergeCell ref="N17:N18"/>
    <mergeCell ref="P19:R20"/>
    <mergeCell ref="I21:I22"/>
    <mergeCell ref="I15:I16"/>
    <mergeCell ref="N15:N16"/>
    <mergeCell ref="O15:O16"/>
    <mergeCell ref="P21:R22"/>
    <mergeCell ref="D15:D16"/>
    <mergeCell ref="E15:E16"/>
    <mergeCell ref="F15:F16"/>
    <mergeCell ref="G15:G16"/>
    <mergeCell ref="H15:H16"/>
    <mergeCell ref="O19:O20"/>
    <mergeCell ref="D19:D20"/>
    <mergeCell ref="E19:E20"/>
    <mergeCell ref="F19:F20"/>
    <mergeCell ref="G19:G20"/>
    <mergeCell ref="H19:H20"/>
    <mergeCell ref="D17:D18"/>
    <mergeCell ref="E17:E18"/>
    <mergeCell ref="F17:F18"/>
    <mergeCell ref="G17:G18"/>
    <mergeCell ref="H17:H18"/>
    <mergeCell ref="D55:D56"/>
    <mergeCell ref="O35:O36"/>
    <mergeCell ref="D21:D22"/>
    <mergeCell ref="E21:E22"/>
    <mergeCell ref="F21:F22"/>
    <mergeCell ref="G21:G22"/>
    <mergeCell ref="H21:H22"/>
    <mergeCell ref="D23:D24"/>
    <mergeCell ref="E23:E24"/>
    <mergeCell ref="F23:F24"/>
    <mergeCell ref="G23:G24"/>
    <mergeCell ref="H23:H24"/>
    <mergeCell ref="N21:N22"/>
    <mergeCell ref="O21:O22"/>
    <mergeCell ref="N23:N24"/>
    <mergeCell ref="O23:O24"/>
    <mergeCell ref="I35:I36"/>
    <mergeCell ref="D35:D36"/>
    <mergeCell ref="E35:E36"/>
    <mergeCell ref="I23:I24"/>
    <mergeCell ref="I27:I28"/>
    <mergeCell ref="I31:I32"/>
    <mergeCell ref="I29:I30"/>
    <mergeCell ref="D31:D32"/>
    <mergeCell ref="I55:I56"/>
    <mergeCell ref="N55:N56"/>
    <mergeCell ref="O55:O56"/>
    <mergeCell ref="P55:R56"/>
    <mergeCell ref="E55:E56"/>
    <mergeCell ref="F55:F56"/>
    <mergeCell ref="G55:G56"/>
    <mergeCell ref="O62:Q62"/>
    <mergeCell ref="H55:H56"/>
    <mergeCell ref="D33:D34"/>
    <mergeCell ref="D63:G63"/>
    <mergeCell ref="I63:M63"/>
    <mergeCell ref="O63:R63"/>
    <mergeCell ref="H29:H30"/>
    <mergeCell ref="G29:G30"/>
    <mergeCell ref="O31:O32"/>
    <mergeCell ref="D27:D28"/>
    <mergeCell ref="E27:E28"/>
    <mergeCell ref="F27:F28"/>
    <mergeCell ref="G27:G28"/>
    <mergeCell ref="H27:H28"/>
    <mergeCell ref="N35:N36"/>
    <mergeCell ref="D62:G62"/>
    <mergeCell ref="P35:R36"/>
    <mergeCell ref="D37:D38"/>
    <mergeCell ref="E37:E38"/>
    <mergeCell ref="F37:F38"/>
    <mergeCell ref="G37:G38"/>
    <mergeCell ref="F35:F36"/>
    <mergeCell ref="G35:G36"/>
    <mergeCell ref="H35:H36"/>
    <mergeCell ref="D29:D30"/>
    <mergeCell ref="I62:M62"/>
    <mergeCell ref="P37:R38"/>
    <mergeCell ref="D39:D40"/>
    <mergeCell ref="E39:E40"/>
    <mergeCell ref="F39:F40"/>
    <mergeCell ref="G39:G40"/>
    <mergeCell ref="H39:H40"/>
    <mergeCell ref="I39:I40"/>
    <mergeCell ref="P39:R40"/>
    <mergeCell ref="N37:N38"/>
    <mergeCell ref="O37:O38"/>
    <mergeCell ref="N39:N40"/>
    <mergeCell ref="O39:O40"/>
    <mergeCell ref="H37:H38"/>
    <mergeCell ref="I37:I38"/>
    <mergeCell ref="I41:I42"/>
    <mergeCell ref="P41:R42"/>
    <mergeCell ref="D43:D44"/>
    <mergeCell ref="E43:E44"/>
    <mergeCell ref="F43:F44"/>
    <mergeCell ref="G43:G44"/>
    <mergeCell ref="H43:H44"/>
    <mergeCell ref="I43:I44"/>
    <mergeCell ref="N43:N44"/>
    <mergeCell ref="O43:O44"/>
    <mergeCell ref="P43:R44"/>
    <mergeCell ref="N41:N42"/>
    <mergeCell ref="O41:O42"/>
    <mergeCell ref="D41:D42"/>
    <mergeCell ref="E41:E42"/>
    <mergeCell ref="F41:F42"/>
    <mergeCell ref="G41:G42"/>
    <mergeCell ref="H41:H42"/>
    <mergeCell ref="I45:I46"/>
    <mergeCell ref="P45:R46"/>
    <mergeCell ref="D47:D48"/>
    <mergeCell ref="E47:E48"/>
    <mergeCell ref="F47:F48"/>
    <mergeCell ref="G47:G48"/>
    <mergeCell ref="H47:H48"/>
    <mergeCell ref="I47:I48"/>
    <mergeCell ref="P47:R48"/>
    <mergeCell ref="N45:N46"/>
    <mergeCell ref="O45:O46"/>
    <mergeCell ref="N47:N48"/>
    <mergeCell ref="O47:O48"/>
    <mergeCell ref="D45:D46"/>
    <mergeCell ref="E45:E46"/>
    <mergeCell ref="F45:F46"/>
    <mergeCell ref="G45:G46"/>
    <mergeCell ref="H45:H46"/>
    <mergeCell ref="D49:D50"/>
    <mergeCell ref="E49:E50"/>
    <mergeCell ref="F49:F50"/>
    <mergeCell ref="G49:G50"/>
    <mergeCell ref="H49:H50"/>
    <mergeCell ref="I49:I50"/>
    <mergeCell ref="P49:R50"/>
    <mergeCell ref="N49:N50"/>
    <mergeCell ref="O49:O50"/>
    <mergeCell ref="I53:I54"/>
    <mergeCell ref="N53:N54"/>
    <mergeCell ref="O53:O54"/>
    <mergeCell ref="P53:R54"/>
    <mergeCell ref="I51:I52"/>
    <mergeCell ref="N51:N52"/>
    <mergeCell ref="O51:O52"/>
    <mergeCell ref="D53:D54"/>
    <mergeCell ref="E53:E54"/>
    <mergeCell ref="F53:F54"/>
    <mergeCell ref="G53:G54"/>
    <mergeCell ref="H53:H54"/>
    <mergeCell ref="D51:D52"/>
    <mergeCell ref="E51:E52"/>
    <mergeCell ref="F51:F52"/>
    <mergeCell ref="G51:G52"/>
    <mergeCell ref="H51:H52"/>
    <mergeCell ref="P51:R52"/>
    <mergeCell ref="N25:N26"/>
    <mergeCell ref="O25:O26"/>
    <mergeCell ref="H25:H26"/>
    <mergeCell ref="P25:R26"/>
    <mergeCell ref="D25:D26"/>
    <mergeCell ref="E25:E26"/>
    <mergeCell ref="F25:F26"/>
    <mergeCell ref="G25:G26"/>
    <mergeCell ref="I25:I26"/>
    <mergeCell ref="P27:R28"/>
    <mergeCell ref="E33:E34"/>
    <mergeCell ref="F33:F34"/>
    <mergeCell ref="G33:G34"/>
    <mergeCell ref="H33:H34"/>
    <mergeCell ref="I33:I34"/>
    <mergeCell ref="P29:R30"/>
    <mergeCell ref="P31:R32"/>
    <mergeCell ref="N29:N30"/>
    <mergeCell ref="O29:O30"/>
    <mergeCell ref="N31:N32"/>
    <mergeCell ref="N27:N28"/>
    <mergeCell ref="O27:O28"/>
    <mergeCell ref="E31:E32"/>
    <mergeCell ref="F31:F32"/>
    <mergeCell ref="G31:G32"/>
    <mergeCell ref="H31:H32"/>
    <mergeCell ref="F29:F30"/>
    <mergeCell ref="N33:N34"/>
    <mergeCell ref="O33:O34"/>
    <mergeCell ref="P33:R34"/>
    <mergeCell ref="E29:E30"/>
  </mergeCells>
  <printOptions horizontalCentered="1" verticalCentered="1"/>
  <pageMargins left="0.70866141732283472" right="0.70866141732283472" top="0.74803149606299213" bottom="0.74803149606299213" header="0.31496062992125984" footer="0.31496062992125984"/>
  <pageSetup paperSize="190" scale="40" fitToHeight="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EJE 3 T1</vt:lpstr>
      <vt:lpstr>'CEDULA EJE 3 T1'!Área_de_impresión</vt:lpstr>
      <vt:lpstr>'CEDULA EJE 3 T1'!Títulos_a_imprimir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Usuario</cp:lastModifiedBy>
  <cp:revision/>
  <cp:lastPrinted>2024-10-07T18:34:06Z</cp:lastPrinted>
  <dcterms:created xsi:type="dcterms:W3CDTF">2020-03-29T23:09:10Z</dcterms:created>
  <dcterms:modified xsi:type="dcterms:W3CDTF">2024-10-07T20:10:35Z</dcterms:modified>
  <cp:category/>
  <cp:contentStatus/>
</cp:coreProperties>
</file>