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827"/>
  <workbookPr/>
  <mc:AlternateContent xmlns:mc="http://schemas.openxmlformats.org/markup-compatibility/2006">
    <mc:Choice Requires="x15">
      <x15ac:absPath xmlns:x15ac="http://schemas.microsoft.com/office/spreadsheetml/2010/11/ac" url="C:\Users\Propietario\Desktop\MIR 2024\"/>
    </mc:Choice>
  </mc:AlternateContent>
  <xr:revisionPtr revIDLastSave="0" documentId="13_ncr:1_{4776C8B5-7410-4C97-A564-0E13727DDFBD}" xr6:coauthVersionLast="47" xr6:coauthVersionMax="47" xr10:uidLastSave="{00000000-0000-0000-0000-000000000000}"/>
  <bookViews>
    <workbookView xWindow="-105" yWindow="0" windowWidth="14610" windowHeight="15585" xr2:uid="{00000000-000D-0000-FFFF-FFFF00000000}"/>
  </bookViews>
  <sheets>
    <sheet name="CEDULA 1TR23 E2" sheetId="1" r:id="rId1"/>
  </sheets>
  <definedNames>
    <definedName name="_xlnm.Print_Area" localSheetId="0">'CEDULA 1TR23 E2'!$C$4:$Q$30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N111" i="1" l="1"/>
  <c r="N113" i="1"/>
  <c r="N109" i="1"/>
  <c r="N107" i="1"/>
  <c r="N105" i="1"/>
  <c r="N103" i="1"/>
  <c r="N101" i="1"/>
  <c r="N99" i="1"/>
  <c r="N97" i="1"/>
  <c r="N95" i="1"/>
  <c r="N93" i="1"/>
  <c r="N91" i="1"/>
  <c r="N89" i="1"/>
  <c r="N87" i="1"/>
  <c r="N85" i="1"/>
  <c r="N83" i="1"/>
  <c r="N81" i="1"/>
  <c r="N79" i="1"/>
  <c r="N77" i="1"/>
  <c r="N75" i="1"/>
  <c r="N73" i="1"/>
  <c r="N71" i="1"/>
  <c r="N69" i="1"/>
  <c r="N67" i="1"/>
  <c r="N65" i="1"/>
  <c r="N63" i="1"/>
  <c r="N61" i="1"/>
  <c r="N59" i="1"/>
  <c r="N57" i="1"/>
  <c r="N55" i="1"/>
  <c r="N53" i="1"/>
  <c r="N51" i="1"/>
  <c r="N49" i="1"/>
  <c r="N47" i="1"/>
  <c r="N45" i="1"/>
  <c r="N43" i="1"/>
  <c r="N41" i="1"/>
  <c r="N39" i="1"/>
  <c r="N37" i="1"/>
  <c r="N35" i="1"/>
  <c r="N33" i="1"/>
  <c r="N31" i="1"/>
  <c r="N29" i="1"/>
  <c r="N27" i="1"/>
  <c r="N25" i="1"/>
  <c r="N23" i="1"/>
  <c r="N21" i="1"/>
  <c r="N19" i="1"/>
  <c r="N17" i="1"/>
  <c r="N15" i="1"/>
  <c r="M15" i="1"/>
  <c r="M33" i="1" l="1"/>
  <c r="M113" i="1"/>
  <c r="M111" i="1"/>
  <c r="M109" i="1"/>
  <c r="M107" i="1"/>
  <c r="M105" i="1"/>
  <c r="M103" i="1"/>
  <c r="M101" i="1"/>
  <c r="M99" i="1"/>
  <c r="M97" i="1"/>
  <c r="M95" i="1"/>
  <c r="M93" i="1"/>
  <c r="M91" i="1"/>
  <c r="M89" i="1"/>
  <c r="M87" i="1"/>
  <c r="M85" i="1"/>
  <c r="M83" i="1"/>
  <c r="M81" i="1"/>
  <c r="M79" i="1"/>
  <c r="M77" i="1"/>
  <c r="M75" i="1"/>
  <c r="M73" i="1"/>
  <c r="M71" i="1"/>
  <c r="M69" i="1"/>
  <c r="M67" i="1"/>
  <c r="M65" i="1"/>
  <c r="M63" i="1"/>
  <c r="M61" i="1"/>
  <c r="M59" i="1"/>
  <c r="M57" i="1"/>
  <c r="M55" i="1"/>
  <c r="M53" i="1"/>
  <c r="M51" i="1"/>
  <c r="M49" i="1"/>
  <c r="M47" i="1"/>
  <c r="M45" i="1"/>
  <c r="M43" i="1"/>
  <c r="M41" i="1"/>
  <c r="M39" i="1"/>
  <c r="M37" i="1"/>
  <c r="M35" i="1"/>
  <c r="M31" i="1"/>
  <c r="M29" i="1"/>
  <c r="M27" i="1"/>
  <c r="M25" i="1"/>
  <c r="M23" i="1"/>
  <c r="M21" i="1"/>
  <c r="M17" i="1"/>
  <c r="M13" i="1"/>
  <c r="N13" i="1" l="1"/>
  <c r="M19" i="1"/>
  <c r="G113" i="1" l="1"/>
  <c r="G111" i="1"/>
  <c r="G109" i="1"/>
  <c r="G107" i="1"/>
  <c r="G105" i="1"/>
  <c r="G101" i="1"/>
  <c r="G97" i="1"/>
  <c r="G99" i="1"/>
  <c r="G95" i="1"/>
  <c r="G73" i="1"/>
  <c r="G65" i="1" l="1"/>
  <c r="G63" i="1"/>
  <c r="G55" i="1"/>
  <c r="G23" i="1"/>
  <c r="G25" i="1"/>
  <c r="G27" i="1"/>
  <c r="G29" i="1"/>
  <c r="G31" i="1"/>
  <c r="G35" i="1"/>
  <c r="G37" i="1"/>
  <c r="G39" i="1"/>
  <c r="G41" i="1"/>
  <c r="G43" i="1"/>
  <c r="G103" i="1"/>
  <c r="G45" i="1"/>
  <c r="G47" i="1"/>
  <c r="G49" i="1"/>
  <c r="G51" i="1"/>
  <c r="G53" i="1"/>
  <c r="G57" i="1"/>
  <c r="G59" i="1"/>
  <c r="G61" i="1"/>
  <c r="G67" i="1"/>
  <c r="G69" i="1"/>
  <c r="G71" i="1"/>
  <c r="G75" i="1"/>
  <c r="G77" i="1"/>
  <c r="G79" i="1"/>
  <c r="G81" i="1"/>
  <c r="G83" i="1"/>
  <c r="G85" i="1"/>
  <c r="G87" i="1"/>
  <c r="G89" i="1"/>
  <c r="G91" i="1"/>
  <c r="G93" i="1"/>
  <c r="G21" i="1" l="1"/>
  <c r="G19" i="1"/>
  <c r="G17" i="1"/>
</calcChain>
</file>

<file path=xl/sharedStrings.xml><?xml version="1.0" encoding="utf-8"?>
<sst xmlns="http://schemas.openxmlformats.org/spreadsheetml/2006/main" count="485" uniqueCount="253">
  <si>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</si>
  <si>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</si>
  <si>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</si>
  <si>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</si>
  <si>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</si>
  <si>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</si>
  <si>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</si>
  <si>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</si>
  <si>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</si>
  <si>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</si>
  <si>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</si>
  <si>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</si>
  <si>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</si>
  <si>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</si>
  <si>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</si>
  <si>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TRIM</t>
  </si>
  <si>
    <t>ANUAL</t>
  </si>
  <si>
    <t>NO</t>
  </si>
  <si>
    <t>SENTIDO DEL INDICADOR 
( ascendente, descendente, regular o nominal)</t>
  </si>
  <si>
    <t xml:space="preserve">PROGRAMA PRESUPUESTARIO ANUAL: </t>
  </si>
  <si>
    <t>2.10.1.1.1.1 Realizar reuniones Ordinarias con Consejos y Junta Directiva.</t>
  </si>
  <si>
    <t>2.10.1.1.1.2 Realizar reuniones  con  Coordinadores.</t>
  </si>
  <si>
    <t>2.15.1.1.1.3. Presentación de Informes de actividades.</t>
  </si>
  <si>
    <t xml:space="preserve">2.10.1.1.2.  Acciones de  gestión y  administración del presupuesto y  rendición de cuentas ante los entes fiscalizadores realizadas.
</t>
  </si>
  <si>
    <t>2.10.1.1.2.1. Administración del sistema informático que permite el seguimiento del cumplimiento de metas y ejercicio del presupuesto con base en las Matrices de Indicadores para Resultados y el Presupuesto basado en resultados  con perspectiva de género</t>
  </si>
  <si>
    <t>2.10.1.1.2.2.  Realización de mantenimiento de los equipos de cómputo, líneas telefónicas y la red informática de voz y datos.</t>
  </si>
  <si>
    <t>2.10.1.1.2.3. Implementación de un programa de sustitución de mobiliario, equipo de oficina y parque vehicular obsoleto.</t>
  </si>
  <si>
    <t>2.10.1.1.3. Capacitaciones en temas de sensibilización y difusión de la transversalización de la perspectiva género realizadas.</t>
  </si>
  <si>
    <t xml:space="preserve">2.10.1.1.3.1. Servicios de seguimiento y acompañamiento a víctimas indirectas de feminicidios. </t>
  </si>
  <si>
    <t>2.10.1.1.3.2. Procurar y evaluar la aplicación de la NOM 046-SSA2-2005 en los casos violencia familiar, sexual y contra las mujeres, a través de difusión y capacitación.</t>
  </si>
  <si>
    <t>2.10.1.1.3.4. Realizar capacitaciones en torno a estrategias de prevención primaria, secundaria y terciaria en atención a mujeres, adolescencias y niñez en situación de vulnerabilidad, así como sensibilización en materia de violencia de género a servidoras y servidores públicos.</t>
  </si>
  <si>
    <t xml:space="preserve">2.10.1.1.3.5. Realización de  eventos  academicos dirigidos a estudiantes  en temas de: Feminismo, Perspectiva de Género, Violencia de Género y Cultura de Paz. </t>
  </si>
  <si>
    <t>2.10.1.1.3.6. Realizar capacitaciones en temas de sensibilización, orientación intersectorial en materia de violencia de género, empoderamiento y derechos sexuales y reproductivos, por medio de distintos medios y canales de difusión e información a diversos sectores tanto público como privado de la ciudadanía en general.</t>
  </si>
  <si>
    <t>2.10.1.1.4.1. Brindar atención médica de primer nivel, orientación y consultas a mujeres,  brindándolos con trato digno, calidad y calidez en la atención.</t>
  </si>
  <si>
    <t>2.10.1.1.4.2. Brindar atención médica de primer nivel, orientación y consultas a Mujeres Adolescentes y Niñas,  brindándolos con trato digno, calidad y calidez en la atención.</t>
  </si>
  <si>
    <t>2.10.1.1.4.3. Brindar servicios de intervención en crisis, orientación, terapia psicológica individual, grupal y seguimiento a mujeres, brindándolos con trato digno, calidad y calidez en la atención</t>
  </si>
  <si>
    <t>2.10.1.1.4.4. Brindar servicios de intervención en crisis, orientación, terapia psicológica individual, grupal y seguimiento a mujeres, con trato diferenciado para adolescentes y niñez brindándolos con trato digno, calidad y calidez en la atención</t>
  </si>
  <si>
    <t>2.10.1.1.4.5. Brindar servicios de capacitación y sensibilización para fomentar la autonomía y empoderamiento a las mujeres, mujeres adolescentes y niñas para que puedan afrontar y planear su proyecto de vida a corto, mediano y largo plazo promoviendo una vida libre de violencia.</t>
  </si>
  <si>
    <t>2.10.1.1.4.6. Coordinar y en su caso canalizar a las dependencias gubernamentales y organizaciones de la sociedad civil, que convergen con los objetivos del mismo para cumplir con las necesidades y demandas de las mujeres en situación de vulnerabilidad, con el fin de otorgarles atención integral, duradera y efectiva en todos los ámbitos de su vida.</t>
  </si>
  <si>
    <t>2.10.1.1.4.7. Crear convenios y acuerdos de coordinación interinstitucional (e interdisciplinaria) para apoyar el trabajo de las demás áreas (salud, legal, psicológica y social).</t>
  </si>
  <si>
    <t xml:space="preserve">2.10.1.1.4.8 Realización de  Brigadas de Salud Comunitaria y Desarrollo Integral de las Mujeres. </t>
  </si>
  <si>
    <t xml:space="preserve">2.10.1.1.4.9. Emisión del Programa de Radio como espacio colectivo auditivo feminista y comunitario dirigido a las mujeres. </t>
  </si>
  <si>
    <t>2.10.1.1.5.1. Brindar atención jurídica, asesoramiento, orientación y seguimiento a mujeres,  brindándolos con trato digno, calidad y calidez en la atención.</t>
  </si>
  <si>
    <t>2.10.1.1.5.2. Brindar atención jurídica, asesoramiento, orientación y seguimiento a mujeres, con trato diferenciado para adolescentes y niñez brindándolos con trato digno, calidad y calidez en la atención.</t>
  </si>
  <si>
    <t>2.16.1.1.6.1. Realizar talleres de empoderamiento económico y habilidades para la vida de las mujeres y adolescencias del Municipio de Benito Juárez.</t>
  </si>
  <si>
    <t>2.16.1.1.6.2. Impartición de talleres de Capacitacion en Planes y Estrategias de Negocios y Educación Financiera.</t>
  </si>
  <si>
    <t xml:space="preserve">2.16.1.1.6.3 Impartición de Talleres en temas de Empleos no tradicionales. </t>
  </si>
  <si>
    <t xml:space="preserve">2.16.1.1.6.4 Canalización a instituciones, con la finalidad de otorgar becas que favorezcan la profesionalización academica y laboral a favor de las mujeres. </t>
  </si>
  <si>
    <t xml:space="preserve">2.16.1.1.6.5. Realización del bazar "Mujeres que Crean" </t>
  </si>
  <si>
    <t>2.10.1.1.7.1 Supervisión del mantenimiento a la infraestructura  del Instituto Municipal de la Mujer, que se ncuentren bajo la custodia o resguardo del mismo.</t>
  </si>
  <si>
    <t>2.10.1.1.7.1 supervisión de la rehabilitación a la infraestructura  del Instituto Municipal de la Mujer, que sencuentren bajo la custodia o resguardo del mismo.</t>
  </si>
  <si>
    <t>PMB: Porcentaje de  Mujeres Beneficiadas por el Instituto Municipal de la Mujer.</t>
  </si>
  <si>
    <t>PROC: Porcentaje de Reuniones Ordinarias con Consejos y Junta Directiva.</t>
  </si>
  <si>
    <t xml:space="preserve">PRC: Porcentaje de Reuniones con  Coordinadores. </t>
  </si>
  <si>
    <t>PIAR: Porcentaje de  Informes de actividades Realizados.</t>
  </si>
  <si>
    <t>PGPR: Porcentaje de gestiones del presupuesto y  rendición de cuentas ante los entes fiscalizadores</t>
  </si>
  <si>
    <t>PICP: Porcentaje de informes administrativos  de cumplimiento de metas y ejercicio del presupuesto con base en la MIR y el PBR  con perspectiva de género.</t>
  </si>
  <si>
    <t>PMELR: Porcentaje de mantenimientos de los equipos de cómputo, líneas telefónicas y la red informática de voz y datos realizado.</t>
  </si>
  <si>
    <t>PMEVS: Porcentaje de  mobiliario, equipo de oficina y parque vehicular obsoleto sustituido.</t>
  </si>
  <si>
    <t>PCAC: Porcentaje de capacitaciones, acompañamientos y canalizaciones atendidas en temas de sensibilizacion y transverzalización de perspectiva de género.</t>
  </si>
  <si>
    <t>PSVF: Porcentaje de Servicios de Seguimiento y Acompañamiento a Víctimas indirectas de Feminicidios.</t>
  </si>
  <si>
    <t>PCIN: Porcentaje de Capacitaciones a Dependencias y Entidades con la información de la implementación de la  NOM 046-SSA2-2005.</t>
  </si>
  <si>
    <t>PCSP: Porcentaje de capacitaciones  a servidores públicos sobre estrategias de prevención primaria, secundaria y terciaria , así como sensibilización en materia de violencia de género.</t>
  </si>
  <si>
    <t xml:space="preserve">PEA: Porcentaje de  eventos  academicos dirigidos a estudiantes  en temas de: Feminismo, Perspectiva de Género, Violencia de Género y Cultura de Paz. </t>
  </si>
  <si>
    <t>PCVG: Porcentaje de capacitaciones en temas de sensibilización, orientación intersectorial en materia de violencia de género, empoderamiento y derechos sexuales y reproductivos</t>
  </si>
  <si>
    <t>PACAT: Porcentaje de atenciones en la Casa de Asistencia Temporal</t>
  </si>
  <si>
    <t>PSIS: Porcentaje deServicios Integrales de Salud  para la mujer.</t>
  </si>
  <si>
    <t xml:space="preserve">PASM: Porcentaje de Atenciones en Servicios Médicos </t>
  </si>
  <si>
    <t xml:space="preserve">PANSM: Porcentaje de Atenciones a Mujeres Adolescentes y niñas  en Servicios Médicos </t>
  </si>
  <si>
    <t xml:space="preserve">PATP: Porcentaje de Atenciones a  mujeres en servicios de intervención en crisis, orientación, terapia psicológica </t>
  </si>
  <si>
    <t>PANTP: Porcentaje de Atenciones a mujeres adolescentes y niñas atendidas en servicios de intervención en crisis, orientación, terapia psicológica</t>
  </si>
  <si>
    <t>PCMD: Porcentaje de canalizaciones de mujeres a dependencias gubernamentales y/u organizaciones de la sociedad civil.</t>
  </si>
  <si>
    <t>PCAI: Porcentaje de convenios y acuerdos de coordinación interinstitucional para apoyar el trabajo de las áreas de salud, legal, psicológica y social.</t>
  </si>
  <si>
    <t>PBS: Porcentaje de Brigadas de Salud Comunitaria y Desarrollo Integral</t>
  </si>
  <si>
    <t>PSAJ: Porcentaje de Servicios a la Mujer Para Facilitar el Acceso a la Justicia</t>
  </si>
  <si>
    <t>PSAOJ: Porcentaje de  Servicios a mujeres  de asesoramiento y orientación Jurídica.</t>
  </si>
  <si>
    <t>PSAAJ: Porcentaje de  Servicios a mujeres Adolescentes y Niñas en asesoramiento y orientación Jurídica.</t>
  </si>
  <si>
    <t>PTCA: Porcentaje de Talleres de capacitación, cursos y actividades.</t>
  </si>
  <si>
    <t>PTEE: Porcentaje de Talleres  de empoderamiento económico y habilidades para la vida de las mujeres y adolescencias.</t>
  </si>
  <si>
    <t>PTPEF: Porcentaje de  talleres de Capacitacion en Planes y Estrategias de Negocios y Educación Financiera.</t>
  </si>
  <si>
    <t>PTENT: Porcentaje de Talleres en temas de empleos no tradicionales.</t>
  </si>
  <si>
    <t>PCBA: Porcentaje de  canalizaciones de mujeres a instituciones con beneficios académicos</t>
  </si>
  <si>
    <t>PBMC: Porcentaje de Emisiones del Bazar "Mujeres que Crean"</t>
  </si>
  <si>
    <t>PTB: Porcentaje de Tarjeta BIMM entregadas a mujeres.</t>
  </si>
  <si>
    <t xml:space="preserve">PSMR: Porcentaje de avance de los servicios de mantenimiento, rehabilitación u obra y mejoras necesarias a la infraestructura del Instituto Municipal de la Mujer. </t>
  </si>
  <si>
    <t>PMan: Porcentaje de mantenimientos a la infraestructura  del Instituto Municipal de la Mujer, que sencuentren bajo la custodia o resguardo del mismo.</t>
  </si>
  <si>
    <t>PRIM: Porcentaje de rehabilitaciones a la infraestructura  del Instituto Municipal de la Mujer, que sencuentren bajo la custodia o resguardo del mismo.</t>
  </si>
  <si>
    <t>PPRS: Porcentaje de publicaciones promocionales a la población  sobre diferentes tematicas que coadyuven en la prevención y atención de la violencia de género en redes sociales.</t>
  </si>
  <si>
    <t>PSSAVF: Porcentaje de Servicios de Seguimiento y Acompañamiento a Víctimas indirectas de Feminicidios.</t>
  </si>
  <si>
    <t>Ascendente
Nominal</t>
  </si>
  <si>
    <t>Trimestral</t>
  </si>
  <si>
    <t>SI</t>
  </si>
  <si>
    <t>ELABORÓ</t>
  </si>
  <si>
    <t>REVISÓ</t>
  </si>
  <si>
    <t>AUTORIZÓ</t>
  </si>
  <si>
    <t>C. MIGUEL ANGEL CHE POOT
COORDINADOR ADMINISTRATIVO Y DE GESTIÓN DE RECURSOS DEL INSTITUTO MUNICIPAL DE LA MUJER</t>
  </si>
  <si>
    <t>M.C. ENRIQUE EDUARDO ENCALADA SÁNCHEZ
DIRECTOR DE PLANEACIÓN DE LA DGPM</t>
  </si>
  <si>
    <t>LCDA. MIROSLAVA ANDREA REGUERA MARTÍNEZ
DIRECTORA GENERAL DEL INSTITUTO MUNICIPAL DE LA MUJER</t>
  </si>
  <si>
    <t>P. 2.3.1.1. Las mujeres del Municipio de Benito Juárez reciben atención y  acceden a su derecho de una vida libre de violencia  al institucionalizar y transversalizarse la perspectiva de género en la administración pública.</t>
  </si>
  <si>
    <t>N/A</t>
  </si>
  <si>
    <t>PCSI: Porcentaje de Capacitaciones a Mujeres, Mujeres Adolescentes y Niñas  en temas relacionados con salud integral.</t>
  </si>
  <si>
    <t>PPIA: Porcentaje de personal incrementado para atención de primer nivel.</t>
  </si>
  <si>
    <t>PPIJA: Porcentaje de personal incrementado para atención Jurídica de primer nivel.</t>
  </si>
  <si>
    <t>C. 2.3.1.1.8. Servicios de atención a casos emergentes de violencia contra la mujer.</t>
  </si>
  <si>
    <t xml:space="preserve">PSCEV: Porcentaje de servicios de atención a casos emergentes de violencia contra la mujer. </t>
  </si>
  <si>
    <t>PACBS: Porcentaje de acciones coordinadas para brindar servicios emergentes de contención psicológica en crisis y atención jurídica.</t>
  </si>
  <si>
    <t>PACCD: Porcentaje de acciones coordinadas para canalizar a las dependencias gubernamentales a mujeres en situación de violencia de género y casos emergentes.</t>
  </si>
  <si>
    <t>PACRA: Porcentaje de acciones coordinadas para analizar a las mujeres en situación de violencia emergentes con sus redes de apoyo.</t>
  </si>
  <si>
    <t xml:space="preserve">PSPA: Porcentaje de seguimientos, prevención y atención a victimas indirectas de violencia contra la mujer. </t>
  </si>
  <si>
    <t>PCAE: Porcentaje de Capacitaciones a Mujeres, Mujeres Adolescentes y Niñas  para fomentar la autonomía y empoderamiento.</t>
  </si>
  <si>
    <t>PSAJ: Porcentaje de seguimientos de atención Jurídica.</t>
  </si>
  <si>
    <t>PSAP: Porcentaje de seguimientos de atención psicológica.</t>
  </si>
  <si>
    <t xml:space="preserve">PP: E-PP 2.3 PREVENCIÓN Y ATENCIÓN MULTIDISCIPLINARIA DE LA VIOLENCIA CONTRA LAS MUJERES. </t>
  </si>
  <si>
    <t>Descendente</t>
  </si>
  <si>
    <t>Anual</t>
  </si>
  <si>
    <r>
      <rPr>
        <b/>
        <sz val="11"/>
        <color theme="1"/>
        <rFont val="Calibri"/>
        <family val="2"/>
        <scheme val="minor"/>
      </rPr>
      <t>IGCU</t>
    </r>
    <r>
      <rPr>
        <sz val="11"/>
        <color theme="1"/>
        <rFont val="Calibri"/>
        <family val="2"/>
        <scheme val="minor"/>
      </rPr>
      <t>: Índice General de Competitividad Urbana</t>
    </r>
  </si>
  <si>
    <r>
      <rPr>
        <b/>
        <sz val="11"/>
        <color theme="1"/>
        <rFont val="Calibri"/>
        <family val="2"/>
        <scheme val="minor"/>
      </rPr>
      <t>C. 2.3.1.1.1.  Rendición de cuentas por parte de  Dirección del Instituto Municipal de la Mujer realizadas.</t>
    </r>
    <r>
      <rPr>
        <sz val="11"/>
        <color theme="1"/>
        <rFont val="Calibri"/>
        <family val="2"/>
        <scheme val="minor"/>
      </rPr>
      <t xml:space="preserve">
</t>
    </r>
  </si>
  <si>
    <r>
      <rPr>
        <b/>
        <sz val="11"/>
        <color theme="1"/>
        <rFont val="Calibri"/>
        <family val="2"/>
        <scheme val="minor"/>
      </rPr>
      <t>PIA:  Porcentaje de Informes de actividades del Instituto Municipal de la Mujer.</t>
    </r>
    <r>
      <rPr>
        <sz val="11"/>
        <color theme="1"/>
        <rFont val="Calibri"/>
        <family val="2"/>
        <scheme val="minor"/>
      </rPr>
      <t>cipal de la Mujer.</t>
    </r>
  </si>
  <si>
    <r>
      <rPr>
        <b/>
        <sz val="11"/>
        <color theme="1"/>
        <rFont val="Calibri"/>
        <family val="2"/>
        <scheme val="minor"/>
      </rPr>
      <t>A. 2.3.1.1.1.1</t>
    </r>
    <r>
      <rPr>
        <sz val="11"/>
        <color theme="1"/>
        <rFont val="Calibri"/>
        <family val="2"/>
        <scheme val="minor"/>
      </rPr>
      <t xml:space="preserve"> Realizar reuniones Ordinarias con Consejos y Junta Directiva.</t>
    </r>
  </si>
  <si>
    <r>
      <rPr>
        <b/>
        <sz val="11"/>
        <color theme="1"/>
        <rFont val="Calibri"/>
        <family val="2"/>
        <scheme val="minor"/>
      </rPr>
      <t xml:space="preserve">PROCJD: </t>
    </r>
    <r>
      <rPr>
        <sz val="11"/>
        <color theme="1"/>
        <rFont val="Calibri"/>
        <family val="2"/>
        <scheme val="minor"/>
      </rPr>
      <t>Porcentaje de Reuniones Ordinarias con Consejos y Junta Directiva.</t>
    </r>
  </si>
  <si>
    <r>
      <rPr>
        <b/>
        <sz val="11"/>
        <color theme="1"/>
        <rFont val="Calibri"/>
        <family val="2"/>
        <scheme val="minor"/>
      </rPr>
      <t xml:space="preserve">A. 2.3.1.1.1.2 </t>
    </r>
    <r>
      <rPr>
        <sz val="11"/>
        <color theme="1"/>
        <rFont val="Calibri"/>
        <family val="2"/>
        <scheme val="minor"/>
      </rPr>
      <t>Realizar reuniones  con  Coordinadores.</t>
    </r>
  </si>
  <si>
    <r>
      <rPr>
        <b/>
        <sz val="11"/>
        <color theme="1"/>
        <rFont val="Calibri"/>
        <family val="2"/>
        <scheme val="minor"/>
      </rPr>
      <t xml:space="preserve">PRC: </t>
    </r>
    <r>
      <rPr>
        <sz val="11"/>
        <color theme="1"/>
        <rFont val="Calibri"/>
        <family val="2"/>
        <scheme val="minor"/>
      </rPr>
      <t xml:space="preserve">Porcentaje de Reuniones con  Coordinadores. </t>
    </r>
  </si>
  <si>
    <r>
      <rPr>
        <b/>
        <sz val="11"/>
        <color theme="1"/>
        <rFont val="Calibri"/>
        <family val="2"/>
        <scheme val="minor"/>
      </rPr>
      <t xml:space="preserve">A. 2.3.1.1.1.3. </t>
    </r>
    <r>
      <rPr>
        <sz val="11"/>
        <color theme="1"/>
        <rFont val="Calibri"/>
        <family val="2"/>
        <scheme val="minor"/>
      </rPr>
      <t>Presentación de Informes de actividades.</t>
    </r>
  </si>
  <si>
    <r>
      <t xml:space="preserve">PIAR: </t>
    </r>
    <r>
      <rPr>
        <sz val="11"/>
        <color theme="1"/>
        <rFont val="Calibri"/>
        <family val="2"/>
        <scheme val="minor"/>
      </rPr>
      <t>Porcentaje de  Informes de actividades Realizados.</t>
    </r>
  </si>
  <si>
    <r>
      <rPr>
        <b/>
        <sz val="11"/>
        <color theme="1"/>
        <rFont val="Calibri"/>
        <family val="2"/>
        <scheme val="minor"/>
      </rPr>
      <t xml:space="preserve">C. 2.3.1.1.2. </t>
    </r>
    <r>
      <rPr>
        <sz val="11"/>
        <color theme="1"/>
        <rFont val="Calibri"/>
        <family val="2"/>
        <scheme val="minor"/>
      </rPr>
      <t xml:space="preserve"> Acciones de  gestión y  administración del presupuesto y  rendición de cuentas ante los entes fiscalizadores realizadas.</t>
    </r>
  </si>
  <si>
    <r>
      <t xml:space="preserve">PGPRCAEF: </t>
    </r>
    <r>
      <rPr>
        <sz val="11"/>
        <color theme="1"/>
        <rFont val="Calibri"/>
        <family val="2"/>
        <scheme val="minor"/>
      </rPr>
      <t>Porcentaje de gestiones del presupuesto y  rendición de cuentas ante los entes fiscalizadores</t>
    </r>
  </si>
  <si>
    <r>
      <rPr>
        <b/>
        <sz val="11"/>
        <color theme="1"/>
        <rFont val="Calibri"/>
        <family val="2"/>
        <scheme val="minor"/>
      </rPr>
      <t>A. 2.3.1.1.2.1.</t>
    </r>
    <r>
      <rPr>
        <sz val="11"/>
        <color theme="1"/>
        <rFont val="Calibri"/>
        <family val="2"/>
        <scheme val="minor"/>
      </rPr>
      <t xml:space="preserve"> Administración del sistema informático que permite el seguimiento del cumplimiento de metas y ejercicio del presupuesto con base en las Matrices de Indicadores para Resultados y el Presupuesto basado en resultados  con perspectiva de género</t>
    </r>
  </si>
  <si>
    <r>
      <t>PIACMEPBMPPG:</t>
    </r>
    <r>
      <rPr>
        <sz val="11"/>
        <color theme="1"/>
        <rFont val="Calibri"/>
        <family val="2"/>
        <scheme val="minor"/>
      </rPr>
      <t xml:space="preserve"> Porcentaje de informes administrativos  de cumplimiento de metas y ejercicio del presupuesto con base en la MIR y el PBR  con perspectiva de género.</t>
    </r>
  </si>
  <si>
    <r>
      <rPr>
        <b/>
        <sz val="11"/>
        <color theme="1"/>
        <rFont val="Calibri"/>
        <family val="2"/>
        <scheme val="minor"/>
      </rPr>
      <t xml:space="preserve">A. 2.3.1.1.2.2. </t>
    </r>
    <r>
      <rPr>
        <sz val="11"/>
        <color theme="1"/>
        <rFont val="Calibri"/>
        <family val="2"/>
        <scheme val="minor"/>
      </rPr>
      <t xml:space="preserve"> Realización de mantenimiento de los equipos de cómputo, líneas telefónicas y la red informática de voz y datos.</t>
    </r>
  </si>
  <si>
    <r>
      <t xml:space="preserve">PMECLTRIVDR: </t>
    </r>
    <r>
      <rPr>
        <sz val="11"/>
        <color theme="1"/>
        <rFont val="Calibri"/>
        <family val="2"/>
        <scheme val="minor"/>
      </rPr>
      <t>Porcentaje de mantenimientos de los equipos de cómputo, líneas telefónicas y la red informática de voz y datos realizado.</t>
    </r>
  </si>
  <si>
    <r>
      <rPr>
        <b/>
        <sz val="11"/>
        <color theme="1"/>
        <rFont val="Calibri"/>
        <family val="2"/>
        <scheme val="minor"/>
      </rPr>
      <t>A. 2.3.1.1.2.3.</t>
    </r>
    <r>
      <rPr>
        <sz val="11"/>
        <color theme="1"/>
        <rFont val="Calibri"/>
        <family val="2"/>
        <scheme val="minor"/>
      </rPr>
      <t xml:space="preserve"> Implementación de un programa de sustitución de mobiliario, equipo de oficina y parque vehicular obsoleto.</t>
    </r>
  </si>
  <si>
    <r>
      <t xml:space="preserve">PMEOPVOS: </t>
    </r>
    <r>
      <rPr>
        <sz val="11"/>
        <color theme="1"/>
        <rFont val="Calibri"/>
        <family val="2"/>
        <scheme val="minor"/>
      </rPr>
      <t>Porcentaje de  mobiliario, equipo de oficina y parque vehicular obsoleto sustituido.</t>
    </r>
  </si>
  <si>
    <r>
      <rPr>
        <b/>
        <sz val="11"/>
        <color theme="1"/>
        <rFont val="Calibri"/>
        <family val="2"/>
        <scheme val="minor"/>
      </rPr>
      <t xml:space="preserve">C. 2.3.1.1.3. </t>
    </r>
    <r>
      <rPr>
        <sz val="11"/>
        <color theme="1"/>
        <rFont val="Calibri"/>
        <family val="2"/>
        <scheme val="minor"/>
      </rPr>
      <t>Capacitaciones en temas de sensibilización y difusión de la transversalización de la perspectiva género realizadas.</t>
    </r>
  </si>
  <si>
    <r>
      <t xml:space="preserve">PCACATSTPG: </t>
    </r>
    <r>
      <rPr>
        <sz val="11"/>
        <color theme="1"/>
        <rFont val="Calibri"/>
        <family val="2"/>
        <scheme val="minor"/>
      </rPr>
      <t>Porcentaje de capacitaciones, acompañamientos y canalizaciones atendidas en temas de sensibilizacion y transverzalización de perspectiva de género.</t>
    </r>
  </si>
  <si>
    <r>
      <rPr>
        <b/>
        <sz val="11"/>
        <color theme="1"/>
        <rFont val="Calibri"/>
        <family val="2"/>
        <scheme val="minor"/>
      </rPr>
      <t xml:space="preserve">A. 2.3.1.1.3.1. </t>
    </r>
    <r>
      <rPr>
        <sz val="11"/>
        <color theme="1"/>
        <rFont val="Calibri"/>
        <family val="2"/>
        <scheme val="minor"/>
      </rPr>
      <t>Procurar y evaluar la aplicación de la NOM 046-SSA2-2005 en los casos violencia familiar, sexual y contra las mujeres, a través de difusión y capacitación.</t>
    </r>
  </si>
  <si>
    <r>
      <rPr>
        <b/>
        <sz val="11"/>
        <color theme="1"/>
        <rFont val="Calibri"/>
        <family val="2"/>
        <scheme val="minor"/>
      </rPr>
      <t>PCDEIIN:</t>
    </r>
    <r>
      <rPr>
        <sz val="11"/>
        <color theme="1"/>
        <rFont val="Calibri"/>
        <family val="2"/>
        <scheme val="minor"/>
      </rPr>
      <t xml:space="preserve"> Porcentaje de Capacitaciones a Dependencias y Entidades con la información de la implementación de la  NOM 046-SSA2-2005.</t>
    </r>
  </si>
  <si>
    <r>
      <rPr>
        <b/>
        <sz val="11"/>
        <color theme="1"/>
        <rFont val="Calibri"/>
        <family val="2"/>
        <scheme val="minor"/>
      </rPr>
      <t xml:space="preserve">A. 2.3.1.1.3.2. </t>
    </r>
    <r>
      <rPr>
        <sz val="11"/>
        <color theme="1"/>
        <rFont val="Calibri"/>
        <family val="2"/>
        <scheme val="minor"/>
      </rPr>
      <t>Promoción de la erradicación de las diferentes violencias a través de campañas virtuales.</t>
    </r>
  </si>
  <si>
    <r>
      <t xml:space="preserve">2.10.1.1.3.3. </t>
    </r>
    <r>
      <rPr>
        <sz val="11"/>
        <color theme="1"/>
        <rFont val="Calibri"/>
        <family val="2"/>
        <scheme val="minor"/>
      </rPr>
      <t>Promoción de la erradicación de las diferentes violencias a través de campañas virtuales.</t>
    </r>
  </si>
  <si>
    <r>
      <rPr>
        <b/>
        <sz val="11"/>
        <color theme="1"/>
        <rFont val="Calibri"/>
        <family val="2"/>
        <scheme val="minor"/>
      </rPr>
      <t>PPPPSDTCPAVGRS:</t>
    </r>
    <r>
      <rPr>
        <sz val="11"/>
        <color theme="1"/>
        <rFont val="Calibri"/>
        <family val="2"/>
        <scheme val="minor"/>
      </rPr>
      <t xml:space="preserve"> Porcentaje de publicaciones promocionales a la población  sobre diferentes tematicas que coadyuven en la prevención y atención de la violencia de género en redes sociales.</t>
    </r>
  </si>
  <si>
    <r>
      <rPr>
        <b/>
        <sz val="11"/>
        <color theme="1"/>
        <rFont val="Calibri"/>
        <family val="2"/>
        <scheme val="minor"/>
      </rPr>
      <t xml:space="preserve">A. 2.3.1.1.3.3. </t>
    </r>
    <r>
      <rPr>
        <sz val="11"/>
        <color theme="1"/>
        <rFont val="Calibri"/>
        <family val="2"/>
        <scheme val="minor"/>
      </rPr>
      <t>Realizar capacitaciones en torno a estrategias de prevención primaria, secundaria y terciaria en atención a mujeres, adolescencias y niñez en situación de vulnerabilidad, así como sensibilización en materia de violencia de género a servidoras y servidores públicos.</t>
    </r>
  </si>
  <si>
    <r>
      <rPr>
        <b/>
        <sz val="11"/>
        <color theme="1"/>
        <rFont val="Calibri"/>
        <family val="2"/>
        <scheme val="minor"/>
      </rPr>
      <t>PCSPEPPSYSMVG:</t>
    </r>
    <r>
      <rPr>
        <sz val="11"/>
        <color theme="1"/>
        <rFont val="Calibri"/>
        <family val="2"/>
        <scheme val="minor"/>
      </rPr>
      <t xml:space="preserve"> Porcentaje de capacitaciones  a servidores públicos sobre estrategias de prevención primaria, secundaria y terciaria , así como sensibilización en materia de violencia de género.</t>
    </r>
  </si>
  <si>
    <r>
      <rPr>
        <b/>
        <sz val="11"/>
        <color theme="1"/>
        <rFont val="Calibri"/>
        <family val="2"/>
        <scheme val="minor"/>
      </rPr>
      <t xml:space="preserve">A. 2.3.1.1.3.4. </t>
    </r>
    <r>
      <rPr>
        <sz val="11"/>
        <color theme="1"/>
        <rFont val="Calibri"/>
        <family val="2"/>
        <scheme val="minor"/>
      </rPr>
      <t xml:space="preserve">Realización de  eventos  academicos dirigidos a estudiantes  en temas de: Feminismo, Perspectiva de Género, Violencia de Género y Cultura de Paz. </t>
    </r>
  </si>
  <si>
    <r>
      <rPr>
        <b/>
        <sz val="11"/>
        <color theme="1"/>
        <rFont val="Calibri"/>
        <family val="2"/>
        <scheme val="minor"/>
      </rPr>
      <t>PEADAETFPGVGCP</t>
    </r>
    <r>
      <rPr>
        <sz val="11"/>
        <color theme="1"/>
        <rFont val="Calibri"/>
        <family val="2"/>
        <scheme val="minor"/>
      </rPr>
      <t xml:space="preserve">: Porcentaje de  eventos  academicos dirigidos a estudiantes  en temas de: Feminismo, Perspectiva de Género, Violencia de Género y Cultura de Paz. </t>
    </r>
  </si>
  <si>
    <r>
      <rPr>
        <b/>
        <sz val="11"/>
        <color theme="1"/>
        <rFont val="Calibri"/>
        <family val="2"/>
        <scheme val="minor"/>
      </rPr>
      <t>A. 2.3.1.1.3.5.</t>
    </r>
    <r>
      <rPr>
        <sz val="11"/>
        <color theme="1"/>
        <rFont val="Calibri"/>
        <family val="2"/>
        <scheme val="minor"/>
      </rPr>
      <t xml:space="preserve"> Realizar capacitaciones en temas de sensibilización, orientación intersectorial en materia de violencia de género, empoderamiento y derechos sexuales y reproductivos, por medio de distintos medios y canales de difusión e información a diversos sectores tanto público como privado de la ciudadanía en general.</t>
    </r>
  </si>
  <si>
    <r>
      <rPr>
        <b/>
        <sz val="11"/>
        <color theme="1"/>
        <rFont val="Calibri"/>
        <family val="2"/>
        <scheme val="minor"/>
      </rPr>
      <t>PCTSOIMVGEDSR:</t>
    </r>
    <r>
      <rPr>
        <sz val="11"/>
        <color theme="1"/>
        <rFont val="Calibri"/>
        <family val="2"/>
        <scheme val="minor"/>
      </rPr>
      <t xml:space="preserve"> Porcentaje de capacitaciones en temas de sensibilización, orientación intersectorial en materia de violencia de género, empoderamiento y derechos sexuales y reproductivos</t>
    </r>
  </si>
  <si>
    <r>
      <rPr>
        <b/>
        <sz val="11"/>
        <color theme="1"/>
        <rFont val="Calibri"/>
        <family val="2"/>
        <scheme val="minor"/>
      </rPr>
      <t xml:space="preserve">C. 2.3.1.1.4. </t>
    </r>
    <r>
      <rPr>
        <sz val="11"/>
        <color theme="1"/>
        <rFont val="Calibri"/>
        <family val="2"/>
        <scheme val="minor"/>
      </rPr>
      <t xml:space="preserve">Servicios de salud integral desde la Perspectiva de Género, especialmente en los Derechos Sexuales y Reproductivos, con trato diferenciado para mujeres, mujeres adolescentes y niñez, desde una perspectiva de género, victimológica y basado en el enfoque de los Derechos Humanos de las Mujeres benitojuarenses realizados. </t>
    </r>
  </si>
  <si>
    <r>
      <rPr>
        <b/>
        <sz val="11"/>
        <color theme="1"/>
        <rFont val="Calibri"/>
        <family val="2"/>
        <scheme val="minor"/>
      </rPr>
      <t xml:space="preserve">A. 2.3.1.1.4.1. </t>
    </r>
    <r>
      <rPr>
        <sz val="11"/>
        <color theme="1"/>
        <rFont val="Calibri"/>
        <family val="2"/>
        <scheme val="minor"/>
      </rPr>
      <t>Brindar atención médica de primer nivel, orientación y consultas a mujeres,  brindándolos con trato digno, calidad y calidez en la atención.</t>
    </r>
  </si>
  <si>
    <r>
      <rPr>
        <b/>
        <sz val="11"/>
        <color theme="1"/>
        <rFont val="Calibri"/>
        <family val="2"/>
        <scheme val="minor"/>
      </rPr>
      <t>PASM:</t>
    </r>
    <r>
      <rPr>
        <sz val="11"/>
        <color theme="1"/>
        <rFont val="Calibri"/>
        <family val="2"/>
        <scheme val="minor"/>
      </rPr>
      <t xml:space="preserve"> Porcentaje de Atenciones en Servicios Médicos </t>
    </r>
  </si>
  <si>
    <r>
      <t xml:space="preserve">A. 2.3.1.1.4.2. </t>
    </r>
    <r>
      <rPr>
        <sz val="11"/>
        <color theme="1"/>
        <rFont val="Calibri"/>
        <family val="2"/>
        <scheme val="minor"/>
      </rPr>
      <t>Brindar atención médica de primer nivel, orientación y consultas a Mujeres Adolescentes y Niñas,  brindándolos con trato digno, calidad y calidez en la atención.</t>
    </r>
  </si>
  <si>
    <r>
      <rPr>
        <b/>
        <sz val="11"/>
        <color theme="1"/>
        <rFont val="Calibri"/>
        <family val="2"/>
        <scheme val="minor"/>
      </rPr>
      <t xml:space="preserve">A. 2.3.1.1.4.3. </t>
    </r>
    <r>
      <rPr>
        <sz val="11"/>
        <color theme="1"/>
        <rFont val="Calibri"/>
        <family val="2"/>
        <scheme val="minor"/>
      </rPr>
      <t>Brindar servicios de intervención en crisis, orientación, terapia psicológica individual, grupal y seguimiento a mujeres, brindándolos con trato digno, calidad y calidez en la atención</t>
    </r>
  </si>
  <si>
    <r>
      <rPr>
        <b/>
        <sz val="11"/>
        <color theme="1"/>
        <rFont val="Calibri"/>
        <family val="2"/>
        <scheme val="minor"/>
      </rPr>
      <t>PAMSICOTP:</t>
    </r>
    <r>
      <rPr>
        <sz val="11"/>
        <color theme="1"/>
        <rFont val="Calibri"/>
        <family val="2"/>
        <scheme val="minor"/>
      </rPr>
      <t xml:space="preserve"> Porcentaje de Atenciones a  mujeres en servicios de intervención en crisis, orientación, terapia psicológica </t>
    </r>
  </si>
  <si>
    <r>
      <rPr>
        <b/>
        <sz val="11"/>
        <color theme="1"/>
        <rFont val="Calibri"/>
        <family val="2"/>
        <scheme val="minor"/>
      </rPr>
      <t>A. 2.10.1.1.4.4.</t>
    </r>
    <r>
      <rPr>
        <sz val="11"/>
        <color theme="1"/>
        <rFont val="Calibri"/>
        <family val="2"/>
        <scheme val="minor"/>
      </rPr>
      <t xml:space="preserve"> Brindar servicios de intervención en crisis, orientación, terapia psicológica individual, grupal y seguimiento a mujeres, con trato diferenciado para adolescentes y niñez brindándolos con trato digno, calidad y calidez en la atención</t>
    </r>
  </si>
  <si>
    <r>
      <rPr>
        <b/>
        <sz val="11"/>
        <color theme="1"/>
        <rFont val="Calibri"/>
        <family val="2"/>
        <scheme val="minor"/>
      </rPr>
      <t>PAMANASIOTP:</t>
    </r>
    <r>
      <rPr>
        <sz val="11"/>
        <color theme="1"/>
        <rFont val="Calibri"/>
        <family val="2"/>
        <scheme val="minor"/>
      </rPr>
      <t xml:space="preserve"> Porcentaje de Atenciones a mujeres adolescentes y niñas atendidas en servicios de intervención en crisis, orientación, terapia psicológica</t>
    </r>
  </si>
  <si>
    <r>
      <rPr>
        <b/>
        <sz val="11"/>
        <color theme="1"/>
        <rFont val="Calibri"/>
        <family val="2"/>
        <scheme val="minor"/>
      </rPr>
      <t xml:space="preserve">A. 2.3.1.1.4.5. </t>
    </r>
    <r>
      <rPr>
        <sz val="11"/>
        <color theme="1"/>
        <rFont val="Calibri"/>
        <family val="2"/>
        <scheme val="minor"/>
      </rPr>
      <t>Brindar servicios de capacitación y asesoría a juvenes, mujeres y niñas en cuanto a nutrición, planificación familiar, sexualidad, enfermedades venéreas, VIH (virus de inmunideficiendia humana), cancer cervicouterino y de mama; así como en higiene y salud.</t>
    </r>
  </si>
  <si>
    <r>
      <rPr>
        <b/>
        <sz val="11"/>
        <color theme="1"/>
        <rFont val="Calibri"/>
        <family val="2"/>
        <scheme val="minor"/>
      </rPr>
      <t>PCMANPFAE:</t>
    </r>
    <r>
      <rPr>
        <sz val="11"/>
        <color theme="1"/>
        <rFont val="Calibri"/>
        <family val="2"/>
        <scheme val="minor"/>
      </rPr>
      <t xml:space="preserve"> Porcentaje de Capacitaciones a Mujeres, Mujeres Adolescentes y Niñas  para fomentar la autonomía y empoderamiento.</t>
    </r>
  </si>
  <si>
    <r>
      <rPr>
        <b/>
        <sz val="11"/>
        <color theme="1"/>
        <rFont val="Calibri"/>
        <family val="2"/>
        <scheme val="minor"/>
      </rPr>
      <t>A. 2.3.1.1.4.6.</t>
    </r>
    <r>
      <rPr>
        <sz val="11"/>
        <color theme="1"/>
        <rFont val="Calibri"/>
        <family val="2"/>
        <scheme val="minor"/>
      </rPr>
      <t xml:space="preserve"> Coordinar y en su caso canalizar a las dependencias gubernamentales y organizaciones de la sociedad civil, que convergen con los objetivos del mismo para cumplir con las necesidades y demandas de las mujeres en situación de vulnerabilidad, con el fin de otorgarles atención integral, duradera y efectiva en todos los ámbitos de su vida.</t>
    </r>
  </si>
  <si>
    <r>
      <rPr>
        <b/>
        <sz val="11"/>
        <color theme="1"/>
        <rFont val="Calibri"/>
        <family val="2"/>
        <scheme val="minor"/>
      </rPr>
      <t>PCMDGOSC:</t>
    </r>
    <r>
      <rPr>
        <sz val="11"/>
        <color theme="1"/>
        <rFont val="Calibri"/>
        <family val="2"/>
        <scheme val="minor"/>
      </rPr>
      <t xml:space="preserve"> Porcentaje de canalizaciones de mujeres a dependencias gubernamentales y/u organizaciones de la sociedad civil.</t>
    </r>
  </si>
  <si>
    <r>
      <rPr>
        <b/>
        <sz val="11"/>
        <color theme="1"/>
        <rFont val="Calibri"/>
        <family val="2"/>
        <scheme val="minor"/>
      </rPr>
      <t xml:space="preserve">A. 2.3.1.1.4.7. </t>
    </r>
    <r>
      <rPr>
        <sz val="11"/>
        <color theme="1"/>
        <rFont val="Calibri"/>
        <family val="2"/>
        <scheme val="minor"/>
      </rPr>
      <t>Crear convenios y acuerdos de coordinación interinstitucional (e interdisciplinaria) para apoyar el trabajo de las demás áreas (salud, legal, psicológica y social).</t>
    </r>
  </si>
  <si>
    <r>
      <rPr>
        <b/>
        <sz val="11"/>
        <color theme="1"/>
        <rFont val="Calibri"/>
        <family val="2"/>
        <scheme val="minor"/>
      </rPr>
      <t>PCACOPATASLPS:</t>
    </r>
    <r>
      <rPr>
        <sz val="11"/>
        <color theme="1"/>
        <rFont val="Calibri"/>
        <family val="2"/>
        <scheme val="minor"/>
      </rPr>
      <t xml:space="preserve"> Porcentaje de convenios y acuerdos de coordinación interinstitucional para apoyar el trabajo de las áreas de salud, legal, psicológica y social.</t>
    </r>
  </si>
  <si>
    <r>
      <rPr>
        <b/>
        <sz val="11"/>
        <color theme="1"/>
        <rFont val="Calibri"/>
        <family val="2"/>
        <scheme val="minor"/>
      </rPr>
      <t xml:space="preserve">A. 2.3.1.1.4.8 </t>
    </r>
    <r>
      <rPr>
        <sz val="11"/>
        <color theme="1"/>
        <rFont val="Calibri"/>
        <family val="2"/>
        <scheme val="minor"/>
      </rPr>
      <t xml:space="preserve">Realización de  Brigadas de Salud Comunitaria y Desarrollo Integral de las Mujeres. </t>
    </r>
  </si>
  <si>
    <r>
      <rPr>
        <b/>
        <sz val="11"/>
        <color theme="1"/>
        <rFont val="Calibri"/>
        <family val="2"/>
        <scheme val="minor"/>
      </rPr>
      <t>PBSCDI:</t>
    </r>
    <r>
      <rPr>
        <sz val="11"/>
        <color theme="1"/>
        <rFont val="Calibri"/>
        <family val="2"/>
        <scheme val="minor"/>
      </rPr>
      <t xml:space="preserve"> Porcentaje de Brigadas de Salud Comunitaria y Desarrollo Integral</t>
    </r>
  </si>
  <si>
    <r>
      <rPr>
        <b/>
        <sz val="11"/>
        <color theme="1"/>
        <rFont val="Calibri"/>
        <family val="2"/>
        <scheme val="minor"/>
      </rPr>
      <t xml:space="preserve">A. 2.3.1.1.4.9. </t>
    </r>
    <r>
      <rPr>
        <sz val="11"/>
        <color theme="1"/>
        <rFont val="Calibri"/>
        <family val="2"/>
        <scheme val="minor"/>
      </rPr>
      <t xml:space="preserve">Emisión del Programa de Radio como espacio colectivo auditivo feminista y comunitario dirigido a las mujeres. </t>
    </r>
  </si>
  <si>
    <r>
      <rPr>
        <b/>
        <sz val="11"/>
        <color theme="1"/>
        <rFont val="Calibri"/>
        <family val="2"/>
        <scheme val="minor"/>
      </rPr>
      <t>PPE:</t>
    </r>
    <r>
      <rPr>
        <sz val="11"/>
        <color theme="1"/>
        <rFont val="Calibri"/>
        <family val="2"/>
        <scheme val="minor"/>
      </rPr>
      <t xml:space="preserve"> Porcentaje de programas emitidos</t>
    </r>
  </si>
  <si>
    <r>
      <rPr>
        <b/>
        <sz val="11"/>
        <color theme="1"/>
        <rFont val="Calibri"/>
        <family val="2"/>
        <scheme val="minor"/>
      </rPr>
      <t xml:space="preserve">A. 2.3.1.1.4.10. </t>
    </r>
    <r>
      <rPr>
        <sz val="11"/>
        <color theme="1"/>
        <rFont val="Calibri"/>
        <family val="2"/>
        <scheme val="minor"/>
      </rPr>
      <t>Incrementar el personal para brindar atención médica de primer nivel, orientación y consultas a mujeres.</t>
    </r>
  </si>
  <si>
    <r>
      <rPr>
        <b/>
        <sz val="11"/>
        <color theme="1"/>
        <rFont val="Calibri"/>
        <family val="2"/>
        <scheme val="minor"/>
      </rPr>
      <t xml:space="preserve">C. 2.3.1.1.5. </t>
    </r>
    <r>
      <rPr>
        <sz val="11"/>
        <color theme="1"/>
        <rFont val="Calibri"/>
        <family val="2"/>
        <scheme val="minor"/>
      </rPr>
      <t xml:space="preserve">Servicios para facilitar  el acceso a la justicia, desde una perspectiva de género, victimológica y basado en el enfoque de los Derechos Humanos, a su vez fomentar el fortalecimiento de la capacidad de las mujeres para acceder a recursos y mecanismos institucionales en la defensa de sus Derechos Humanos. </t>
    </r>
  </si>
  <si>
    <r>
      <rPr>
        <b/>
        <sz val="11"/>
        <color theme="1"/>
        <rFont val="Calibri"/>
        <family val="2"/>
        <scheme val="minor"/>
      </rPr>
      <t xml:space="preserve">A. 2.3.1.1.5.1. </t>
    </r>
    <r>
      <rPr>
        <sz val="11"/>
        <color theme="1"/>
        <rFont val="Calibri"/>
        <family val="2"/>
        <scheme val="minor"/>
      </rPr>
      <t xml:space="preserve">Brindar atención jurídica, asesoramiento, orientación y seguimiento a mujeres,  brindándolos con trato digno, calidad y calidez en la atención. </t>
    </r>
  </si>
  <si>
    <r>
      <rPr>
        <b/>
        <sz val="11"/>
        <color theme="1"/>
        <rFont val="Calibri"/>
        <family val="2"/>
        <scheme val="minor"/>
      </rPr>
      <t>PSMAOJ:</t>
    </r>
    <r>
      <rPr>
        <sz val="11"/>
        <color theme="1"/>
        <rFont val="Calibri"/>
        <family val="2"/>
        <scheme val="minor"/>
      </rPr>
      <t xml:space="preserve"> Porcentaje de  Servicios a mujeres  de asesoramiento y orientación Jurídica.</t>
    </r>
  </si>
  <si>
    <r>
      <rPr>
        <b/>
        <sz val="11"/>
        <color theme="1"/>
        <rFont val="Calibri"/>
        <family val="2"/>
        <scheme val="minor"/>
      </rPr>
      <t xml:space="preserve">A. 2.3.1.1.5.2. </t>
    </r>
    <r>
      <rPr>
        <sz val="11"/>
        <color theme="1"/>
        <rFont val="Calibri"/>
        <family val="2"/>
        <scheme val="minor"/>
      </rPr>
      <t>Brindar atención jurídica, asesoramiento, orientación y seguimiento a mujeres, con trato diferenciado para adolescentes y niñez brindándolos con trato digno, calidad y calidez en la atención.</t>
    </r>
  </si>
  <si>
    <r>
      <rPr>
        <b/>
        <sz val="11"/>
        <color theme="1"/>
        <rFont val="Calibri"/>
        <family val="2"/>
        <scheme val="minor"/>
      </rPr>
      <t xml:space="preserve">PSMANAOJ: </t>
    </r>
    <r>
      <rPr>
        <sz val="11"/>
        <color theme="1"/>
        <rFont val="Calibri"/>
        <family val="2"/>
        <scheme val="minor"/>
      </rPr>
      <t>Porcentaje de  Servicios a mujeres Adolescentes y Niñas en asesoramiento y orientación Jurídica.</t>
    </r>
  </si>
  <si>
    <r>
      <rPr>
        <b/>
        <sz val="11"/>
        <color theme="1"/>
        <rFont val="Calibri"/>
        <family val="2"/>
        <scheme val="minor"/>
      </rPr>
      <t>A. 2.3.1.1.5.3.</t>
    </r>
    <r>
      <rPr>
        <sz val="11"/>
        <color theme="1"/>
        <rFont val="Calibri"/>
        <family val="2"/>
        <scheme val="minor"/>
      </rPr>
      <t xml:space="preserve"> Incrementar el personal para brindar atención jurídica de primer nivel, orientación y consultas a mujeres. </t>
    </r>
  </si>
  <si>
    <r>
      <rPr>
        <b/>
        <sz val="11"/>
        <color theme="1"/>
        <rFont val="Calibri"/>
        <family val="2"/>
        <scheme val="minor"/>
      </rPr>
      <t xml:space="preserve">C. 2.3.1.1.6. </t>
    </r>
    <r>
      <rPr>
        <sz val="11"/>
        <color theme="1"/>
        <rFont val="Calibri"/>
        <family val="2"/>
        <scheme val="minor"/>
      </rPr>
      <t xml:space="preserve">Talleres de capacitación, cursos y actividades que fortalecen e impulsan el empoderamiento económico, social, formación para el trabajo y la profesionalización de las mujeres. </t>
    </r>
  </si>
  <si>
    <r>
      <rPr>
        <b/>
        <sz val="11"/>
        <color theme="1"/>
        <rFont val="Calibri"/>
        <family val="2"/>
        <scheme val="minor"/>
      </rPr>
      <t xml:space="preserve">A. 2.3.1.1.6.1. </t>
    </r>
    <r>
      <rPr>
        <sz val="11"/>
        <color theme="1"/>
        <rFont val="Calibri"/>
        <family val="2"/>
        <scheme val="minor"/>
      </rPr>
      <t>Realizar talleres de empoderamiento económico y habilidades para la vida de las mujeres y adolescencias del Municipio de Benito Juárez.</t>
    </r>
  </si>
  <si>
    <r>
      <rPr>
        <b/>
        <sz val="11"/>
        <color theme="1"/>
        <rFont val="Calibri"/>
        <family val="2"/>
        <scheme val="minor"/>
      </rPr>
      <t xml:space="preserve">PTEEHPVMA: </t>
    </r>
    <r>
      <rPr>
        <sz val="11"/>
        <color theme="1"/>
        <rFont val="Calibri"/>
        <family val="2"/>
        <scheme val="minor"/>
      </rPr>
      <t>Porcentaje de Talleres  de empoderamiento económico y habilidades para la vida de las mujeres y adolescencias.</t>
    </r>
  </si>
  <si>
    <r>
      <rPr>
        <b/>
        <sz val="11"/>
        <color theme="1"/>
        <rFont val="Calibri"/>
        <family val="2"/>
        <scheme val="minor"/>
      </rPr>
      <t xml:space="preserve">A. 2.3.1.1.6.2. </t>
    </r>
    <r>
      <rPr>
        <sz val="11"/>
        <color theme="1"/>
        <rFont val="Calibri"/>
        <family val="2"/>
        <scheme val="minor"/>
      </rPr>
      <t>Impartición de talleres de Capacitacion en Planes y Estrategias de Negocios y Educación Financiera.</t>
    </r>
  </si>
  <si>
    <r>
      <rPr>
        <b/>
        <sz val="11"/>
        <color theme="1"/>
        <rFont val="Calibri"/>
        <family val="2"/>
        <scheme val="minor"/>
      </rPr>
      <t xml:space="preserve">PTPENEF: </t>
    </r>
    <r>
      <rPr>
        <sz val="11"/>
        <color theme="1"/>
        <rFont val="Calibri"/>
        <family val="2"/>
        <scheme val="minor"/>
      </rPr>
      <t>Porcentaje de  talleres de Capacitacion en Planes y Estrategias de Negocios y Educación Financiera.</t>
    </r>
  </si>
  <si>
    <r>
      <rPr>
        <b/>
        <sz val="11"/>
        <color theme="1"/>
        <rFont val="Calibri"/>
        <family val="2"/>
        <scheme val="minor"/>
      </rPr>
      <t xml:space="preserve">A. 2.3.1.1.6.3 </t>
    </r>
    <r>
      <rPr>
        <sz val="11"/>
        <color theme="1"/>
        <rFont val="Calibri"/>
        <family val="2"/>
        <scheme val="minor"/>
      </rPr>
      <t xml:space="preserve">Impartición de Talleres en temas de Empleos no tradicionales. </t>
    </r>
  </si>
  <si>
    <r>
      <rPr>
        <b/>
        <sz val="11"/>
        <color theme="1"/>
        <rFont val="Calibri"/>
        <family val="2"/>
        <scheme val="minor"/>
      </rPr>
      <t xml:space="preserve">PTTENT: </t>
    </r>
    <r>
      <rPr>
        <sz val="11"/>
        <color theme="1"/>
        <rFont val="Calibri"/>
        <family val="2"/>
        <scheme val="minor"/>
      </rPr>
      <t>Porcentaje de Talleres en temas de empleos no tradicionales.</t>
    </r>
  </si>
  <si>
    <r>
      <rPr>
        <b/>
        <sz val="11"/>
        <color theme="1"/>
        <rFont val="Calibri"/>
        <family val="2"/>
        <scheme val="minor"/>
      </rPr>
      <t xml:space="preserve">A. 2.3.1.1.6.4 </t>
    </r>
    <r>
      <rPr>
        <sz val="11"/>
        <color theme="1"/>
        <rFont val="Calibri"/>
        <family val="2"/>
        <scheme val="minor"/>
      </rPr>
      <t xml:space="preserve">Canalización a instituciones, con la finalidad de otorgar becas que favorezcan la profesionalización academica y laboral a favor de las mujeres. </t>
    </r>
  </si>
  <si>
    <r>
      <rPr>
        <b/>
        <sz val="11"/>
        <color theme="1"/>
        <rFont val="Calibri"/>
        <family val="2"/>
        <scheme val="minor"/>
      </rPr>
      <t>PCMIBA:</t>
    </r>
    <r>
      <rPr>
        <sz val="11"/>
        <color theme="1"/>
        <rFont val="Calibri"/>
        <family val="2"/>
        <scheme val="minor"/>
      </rPr>
      <t xml:space="preserve"> Porcentaje de  canalizaciones de mujeres a instituciones con beneficios académicos</t>
    </r>
  </si>
  <si>
    <r>
      <rPr>
        <b/>
        <sz val="11"/>
        <color theme="1"/>
        <rFont val="Calibri"/>
        <family val="2"/>
        <scheme val="minor"/>
      </rPr>
      <t>A. 2.3.1.1.6.5.</t>
    </r>
    <r>
      <rPr>
        <sz val="11"/>
        <color theme="1"/>
        <rFont val="Calibri"/>
        <family val="2"/>
        <scheme val="minor"/>
      </rPr>
      <t xml:space="preserve"> Realización del bazar "Mujeres que Crean" </t>
    </r>
  </si>
  <si>
    <r>
      <rPr>
        <b/>
        <sz val="11"/>
        <color theme="1"/>
        <rFont val="Calibri"/>
        <family val="2"/>
        <scheme val="minor"/>
      </rPr>
      <t>PEBMC:</t>
    </r>
    <r>
      <rPr>
        <sz val="11"/>
        <color theme="1"/>
        <rFont val="Calibri"/>
        <family val="2"/>
        <scheme val="minor"/>
      </rPr>
      <t xml:space="preserve"> Porcentaje de Emisiones del Bazar "Mujeres que Crean"</t>
    </r>
  </si>
  <si>
    <r>
      <rPr>
        <b/>
        <sz val="11"/>
        <color theme="1"/>
        <rFont val="Calibri"/>
        <family val="2"/>
        <scheme val="minor"/>
      </rPr>
      <t xml:space="preserve">A. 2.3.1.1.6.6. </t>
    </r>
    <r>
      <rPr>
        <sz val="11"/>
        <color theme="1"/>
        <rFont val="Calibri"/>
        <family val="2"/>
        <scheme val="minor"/>
      </rPr>
      <t xml:space="preserve">Distribucion de Tarjetas BIMM  
</t>
    </r>
    <r>
      <rPr>
        <b/>
        <sz val="11"/>
        <color theme="1"/>
        <rFont val="Calibri"/>
        <family val="2"/>
        <scheme val="minor"/>
      </rPr>
      <t>BIMM:</t>
    </r>
    <r>
      <rPr>
        <sz val="11"/>
        <color theme="1"/>
        <rFont val="Calibri"/>
        <family val="2"/>
        <scheme val="minor"/>
      </rPr>
      <t xml:space="preserve">  Beneficios Instituto Municipal de la Mujer</t>
    </r>
  </si>
  <si>
    <r>
      <t xml:space="preserve">2.16.1.1.6.6. Distribucion de Tarjetas BIMM  
</t>
    </r>
    <r>
      <rPr>
        <b/>
        <sz val="11"/>
        <color theme="1"/>
        <rFont val="Calibri"/>
        <family val="2"/>
        <scheme val="minor"/>
      </rPr>
      <t>BIMM:</t>
    </r>
    <r>
      <rPr>
        <sz val="11"/>
        <color theme="1"/>
        <rFont val="Calibri"/>
        <family val="2"/>
        <scheme val="minor"/>
      </rPr>
      <t xml:space="preserve">  Beneficios Instituto Municipal de la Mujer</t>
    </r>
  </si>
  <si>
    <r>
      <rPr>
        <b/>
        <sz val="11"/>
        <color theme="1"/>
        <rFont val="Calibri"/>
        <family val="2"/>
        <scheme val="minor"/>
      </rPr>
      <t>PTBEM:</t>
    </r>
    <r>
      <rPr>
        <sz val="11"/>
        <color theme="1"/>
        <rFont val="Calibri"/>
        <family val="2"/>
        <scheme val="minor"/>
      </rPr>
      <t xml:space="preserve"> Porcentaje de Tarjeta BIMM entregadas a mujeres.</t>
    </r>
  </si>
  <si>
    <r>
      <rPr>
        <b/>
        <sz val="11"/>
        <color theme="1"/>
        <rFont val="Calibri"/>
        <family val="2"/>
        <scheme val="minor"/>
      </rPr>
      <t xml:space="preserve">C. 2.3.1.1.7. </t>
    </r>
    <r>
      <rPr>
        <sz val="11"/>
        <color theme="1"/>
        <rFont val="Calibri"/>
        <family val="2"/>
        <scheme val="minor"/>
      </rPr>
      <t>Servicios de mantenimiento, rehabilitación u obra y mejoras necesarias a la infraestructura del Instituto Municipal de la Mujer, que sencuentren bajo la custodia o resguardo del mismo.</t>
    </r>
  </si>
  <si>
    <r>
      <rPr>
        <b/>
        <sz val="11"/>
        <color theme="1"/>
        <rFont val="Calibri"/>
        <family val="2"/>
        <scheme val="minor"/>
      </rPr>
      <t xml:space="preserve">A. 2.3.1.1.7.1 </t>
    </r>
    <r>
      <rPr>
        <sz val="11"/>
        <color theme="1"/>
        <rFont val="Calibri"/>
        <family val="2"/>
        <scheme val="minor"/>
      </rPr>
      <t>Supervisión del mantenimiento a la infraestructura  del Instituto Municipal de la Mujer, que se ncuentren bajo la custodia o resguardo del mismo.</t>
    </r>
  </si>
  <si>
    <r>
      <t xml:space="preserve">PManIIMM: </t>
    </r>
    <r>
      <rPr>
        <sz val="11"/>
        <color theme="1"/>
        <rFont val="Calibri"/>
        <family val="2"/>
        <scheme val="minor"/>
      </rPr>
      <t>Porcentaje de mantenimientos a la infraestructura  del Instituto Municipal de la Mujer, que sencuentren bajo la custodia o resguardo del mismo.</t>
    </r>
  </si>
  <si>
    <r>
      <rPr>
        <b/>
        <sz val="11"/>
        <color theme="1"/>
        <rFont val="Calibri"/>
        <family val="2"/>
        <scheme val="minor"/>
      </rPr>
      <t>A. 2.3.1.1.7.2</t>
    </r>
    <r>
      <rPr>
        <sz val="11"/>
        <color theme="1"/>
        <rFont val="Calibri"/>
        <family val="2"/>
        <scheme val="minor"/>
      </rPr>
      <t xml:space="preserve"> supervisión de la rehabilitación a la infraestructura  del Instituto Municipal de la Mujer, que sencuentren bajo la custodia o resguardo del mismo.</t>
    </r>
  </si>
  <si>
    <r>
      <t xml:space="preserve">PRIIMM: </t>
    </r>
    <r>
      <rPr>
        <sz val="11"/>
        <color theme="1"/>
        <rFont val="Calibri"/>
        <family val="2"/>
        <scheme val="minor"/>
      </rPr>
      <t>Porcentaje de rehabilitaciones a la infraestructura  del Instituto Municipal de la Mujer, que sencuentren bajo la custodia o resguardo del mismo.</t>
    </r>
  </si>
  <si>
    <r>
      <t xml:space="preserve">A. 2.3.1.1.8.1. </t>
    </r>
    <r>
      <rPr>
        <sz val="11"/>
        <color theme="1"/>
        <rFont val="Calibri"/>
        <family val="2"/>
        <scheme val="minor"/>
      </rPr>
      <t>Coordinar servicios de contención psicológica en crisis y atención jurídica, brindándolos con trato digno, calidad y calidez en la atención.</t>
    </r>
  </si>
  <si>
    <r>
      <rPr>
        <b/>
        <sz val="11"/>
        <color theme="1"/>
        <rFont val="Calibri"/>
        <family val="2"/>
        <scheme val="minor"/>
      </rPr>
      <t xml:space="preserve">A. 2.3.1.1.8.2. </t>
    </r>
    <r>
      <rPr>
        <sz val="11"/>
        <color theme="1"/>
        <rFont val="Calibri"/>
        <family val="2"/>
        <scheme val="minor"/>
      </rPr>
      <t>Coordinar y en su caso canalizar a las dependencias gubernamentales para cumplir con las necesidades y demandas de las mujeres en situación de violencia de género y casos emergentes, con el fin de otorgarles atención integral, duradera y efectiva en todos los ámbitos de su vida</t>
    </r>
  </si>
  <si>
    <r>
      <rPr>
        <b/>
        <sz val="11"/>
        <color theme="1"/>
        <rFont val="Calibri"/>
        <family val="2"/>
        <scheme val="minor"/>
      </rPr>
      <t xml:space="preserve">A. 2.3.1.1.8.3. </t>
    </r>
    <r>
      <rPr>
        <sz val="11"/>
        <color theme="1"/>
        <rFont val="Calibri"/>
        <family val="2"/>
        <scheme val="minor"/>
      </rPr>
      <t>Coordinar y en su caso canalizar a las mujeres en situación de violencia emergentes con sus redes de apoyo dentro de la republica Mexicana, con el fin de otorgarles atención integral, duradera y efectiva en todos los ámbitos de su vida.</t>
    </r>
  </si>
  <si>
    <r>
      <rPr>
        <b/>
        <sz val="11"/>
        <color theme="1"/>
        <rFont val="Calibri"/>
        <family val="2"/>
        <scheme val="minor"/>
      </rPr>
      <t xml:space="preserve">A. 2.3.1.1.8.4. </t>
    </r>
    <r>
      <rPr>
        <sz val="11"/>
        <color theme="1"/>
        <rFont val="Calibri"/>
        <family val="2"/>
        <scheme val="minor"/>
      </rPr>
      <t>Servicios de atención en la Casa de Asistencia Temporal para Mujeres “Christine de Pizán”  (CAT).</t>
    </r>
  </si>
  <si>
    <r>
      <t>2.10.1.1.3.7.</t>
    </r>
    <r>
      <rPr>
        <sz val="11"/>
        <color theme="1"/>
        <rFont val="Calibri"/>
        <family val="2"/>
        <scheme val="minor"/>
      </rPr>
      <t xml:space="preserve"> Servicios de atención en la Casa de Asistencia Temporal para Mujeres “Christine de Pizán”  (CAT)</t>
    </r>
  </si>
  <si>
    <r>
      <rPr>
        <b/>
        <sz val="11"/>
        <color theme="1"/>
        <rFont val="Calibri"/>
        <family val="2"/>
        <scheme val="minor"/>
      </rPr>
      <t>PACAT</t>
    </r>
    <r>
      <rPr>
        <sz val="11"/>
        <color theme="1"/>
        <rFont val="Calibri"/>
        <family val="2"/>
        <scheme val="minor"/>
      </rPr>
      <t>: Porcentaje de atenciones en la Casa de Asistencia Temporal</t>
    </r>
  </si>
  <si>
    <r>
      <t xml:space="preserve">C. 2.3.1.1.9. </t>
    </r>
    <r>
      <rPr>
        <sz val="11"/>
        <color theme="1"/>
        <rFont val="Calibri"/>
        <family val="2"/>
        <scheme val="minor"/>
      </rPr>
      <t>Servicios de seguimiento, prevención y atención a victimas indirectas de violencia contra la mujer.</t>
    </r>
  </si>
  <si>
    <r>
      <rPr>
        <b/>
        <sz val="11"/>
        <color theme="1"/>
        <rFont val="Calibri"/>
        <family val="2"/>
        <scheme val="minor"/>
      </rPr>
      <t xml:space="preserve">A. 2.3.1.1.9.1. </t>
    </r>
    <r>
      <rPr>
        <sz val="11"/>
        <color theme="1"/>
        <rFont val="Calibri"/>
        <family val="2"/>
        <scheme val="minor"/>
      </rPr>
      <t xml:space="preserve">Servicios de seguimiento y acompañamiento a víctimas indirectas de feminicidios. </t>
    </r>
  </si>
  <si>
    <r>
      <rPr>
        <b/>
        <sz val="11"/>
        <color theme="1"/>
        <rFont val="Calibri"/>
        <family val="2"/>
        <scheme val="minor"/>
      </rPr>
      <t>A. 2.3.1.1.9.2.</t>
    </r>
    <r>
      <rPr>
        <sz val="11"/>
        <color theme="1"/>
        <rFont val="Calibri"/>
        <family val="2"/>
        <scheme val="minor"/>
      </rPr>
      <t xml:space="preserve"> Brindar servicios de capacitación y sensibilización para fomentar la autonomía y empoderamiento a las mujeres, mujeres adolescentes y niñas para que puedan afrontar y planear su proyecto de vida a corto, mediano y largo plazo promoviendo una vida libre de violencia.</t>
    </r>
  </si>
  <si>
    <r>
      <rPr>
        <b/>
        <sz val="11"/>
        <color theme="1"/>
        <rFont val="Calibri"/>
        <family val="2"/>
        <scheme val="minor"/>
      </rPr>
      <t xml:space="preserve">A. 2.3.1.1.9.3. </t>
    </r>
    <r>
      <rPr>
        <sz val="11"/>
        <color theme="1"/>
        <rFont val="Calibri"/>
        <family val="2"/>
        <scheme val="minor"/>
      </rPr>
      <t>Brindar seguimiento a la atención inicial, durante y posterior al cierre del servicio de atención jurídica a mujeres, adolescentes y niñas.</t>
    </r>
  </si>
  <si>
    <r>
      <rPr>
        <b/>
        <sz val="11"/>
        <color theme="1"/>
        <rFont val="Calibri"/>
        <family val="2"/>
        <scheme val="minor"/>
      </rPr>
      <t xml:space="preserve">A. 2.3.1.1.9.4. </t>
    </r>
    <r>
      <rPr>
        <sz val="11"/>
        <color theme="1"/>
        <rFont val="Calibri"/>
        <family val="2"/>
        <scheme val="minor"/>
      </rPr>
      <t>Brindar seguimiento a la atención inicial, durante y posterior al cierre del servicio de atención psicológica a mujeres, adolescentes y niñas.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</si>
  <si>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En este trimestre no se realizaron más contrataciones ya que las personas que han acudido a entrevista han decidido no aceptar la oferta laboral.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 70 % deIncrementar el personal para brindar atención médica de primer nivel, orientación y consultas a mujeres del 100% con lo programado que es de 10. Se lanzo convocatoria para la contratación de 3 profesionistas solo que no se ha concretado dicha contratación.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</si>
  <si>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No se ha podido ralizar la contratación de la abogada que se tiene pendiente ya que no se ha tenido respuesta a la convocatoria para contratación.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75% de Incrementar el personal para brindar atención jurídica de primer nivel, orientación y consultas a mujeres. del 100% con lo programado que es de 4.  Se lanzo convocatoria para la contratación de 1 profesionista, pero no se ha concretado nada.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</si>
  <si>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Durante el segundo trimestre no se realizaron servicios de Seguimiento y Acompañamiento a Víctimas indirectas de Feminicidios ya que esta actividad depende de que las usuarias lo soliciten o nos sea canalizada alguna usuaria de otra dependencia, hasta este momento no ha sido así.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No se logró realizar ningun servicio de Seguimiento y Acompañamiento a Víctimas indirectas de Feminicidios ya que esta actividad depende de que las usuarias lo soliciten o nos sea canalizada alguna usuaria de otra dependencia, hasta este momento no ha sido así.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</si>
  <si>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100% de reuniones para planeación con 12 reuniones de las 12  programadas.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75% de reuniones para planeación del 100% con lo programado que es de 48. </t>
    </r>
  </si>
  <si>
    <r>
      <t xml:space="preserve">Meta Trimestral: </t>
    </r>
    <r>
      <rPr>
        <sz val="11"/>
        <color theme="1"/>
        <rFont val="Calibri"/>
        <family val="2"/>
        <scheme val="minor"/>
      </rPr>
      <t>Se tuvo un avance del 100% de Reuniones Ordinarias con Consejos y Junta Directiva.con 6 reuniones de las 6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 Reuniones Ordinarias del 100% con lo programado que es de 24.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</si>
  <si>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100% de Reuniones con  Coordinadores con 3 reuniones de las 3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Reuniones con  Coordinadores del 100% con lo programado que es de 12.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</si>
  <si>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100% de Informes de actividades Realizados con 3  informes de los 3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Informes de actividades del 100% con lo programado que es de 12.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</si>
  <si>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100% de informes administrativos  de cumplimiento de metas y ejercicio del presupuesto con base en la MIR y el PBR  con perspectiva de género Realizados con 3 informes de los 3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 informes administrativos  de cumplimiento de metas y ejercicio del presupuesto con base en la MIR y el PBR  con perspectiva de género del 100% con lo programado que es de 12.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</si>
  <si>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100% de mantenimientos de los equipos de cómputo, líneas telefónicas y la red informática de voz y datos  Realizados con 1 mentenimientos de los 1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75 % de mantenimientos de los equipos de cómputo del 100% con lo programado que es de 4.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</si>
  <si>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100% de la  Implementación de un programa de sustitución de mobiliario, equipo de oficina y parque vehicular obsoleto Realizados con 1 implementación de las 1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75 %  de  la  Implementación de un programa de sustitución de mobiliario, equipo de oficina y parque vehicular obsoleto del 100% con lo programado que es de 4.</t>
    </r>
    <r>
      <rPr>
        <b/>
        <sz val="11"/>
        <color theme="1"/>
        <rFont val="Calibri"/>
        <family val="2"/>
        <scheme val="minor"/>
      </rPr>
      <t xml:space="preserve">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</si>
  <si>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100.52 % de capacitaciones, acompañamientos y canalizaciones atendidas en temas de sensibilizacion y transverzalización de perspectiva de género Realizados con 207 capacitaciones de las 205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76.17 % de capacitaciones, acompañamientos y canalizaciones atendidas  del 100% con lo programado que es de 793.</t>
    </r>
    <r>
      <rPr>
        <b/>
        <sz val="11"/>
        <color theme="1"/>
        <rFont val="Calibri"/>
        <family val="2"/>
        <scheme val="minor"/>
      </rPr>
      <t xml:space="preserve">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</si>
  <si>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100 % de Capacitaciones a Dependencias y Entidades con la información de la implementación de la  NOM 046-SSA2-2005  Realizados con 6 capacitaciones de las 6 programadas. 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75% de Capacitaciones a Dependencias y Entidadesdel 100% con lo programado que es de 24.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</si>
  <si>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publicaciones promocionales a la población  sobre diferentes tematicas que coadyuven en la prevención y atención de la violencia de género en redes sociales  Realizados con 168 publicaciones de las 168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publicaciones promocionales del 100% con lo programado que es de 672.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</si>
  <si>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capacitaciones  a servidores públicos sobre estrategias de prevención primaria, secundaria y terciaria , así como sensibilización en materia de violencia de género Realizados con 2 capacitaciones de las 2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94.12% de capacitaciones  a servidores públicos del 100% con lo programado que es de 34.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</si>
  <si>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100% de eventos  academicos dirigidos a estudiantes  en temas de: Feminismo, Perspectiva de Género, Violencia de Género y Cultura de Paz Realizados con 6 eventos académicos de los 4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93.33 % de  eventos  academicos  del 100% con lo programado que es de 15.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</si>
  <si>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100 % de capacitaciones en temas de sensibilización, orientación intersectorial en materia de violencia de género, empoderamiento y derechos sexuales y reproductivos Realizados con 12  cpacitaciones de las 12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75% de rcapacitaciones en temas de sensibilización del 100% con lo programado que es de 48.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</si>
  <si>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105.56 % de Atenciones en Servicios Médicos Realizados con 950 atenciones médicas de las 900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deservicios Integrales de Salud del 100% con lo programado que es de 3,600.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</si>
  <si>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100 % de Atenciones a  mujeres en servicios de intervención en crisis, orientación, terapia psicológica  Realizados con 800 atenciones psicologicas de las 800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77.53 % de Atenciones a  mujeres en servicios de intervención en crisis, orientación, terapia psicológica  del 100% con lo programado que es de 3,200.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</si>
  <si>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servicios de capacitación y asesoría a juvenes, mujeres y niñas en cuanto a nutrición, planificación familiar, sexualidad, enfermedades venéreas, VIH (virus de inmunideficiendia humana), cancer cervicouterino y de mama; así como en higiene y salud Realizados con 3 atenciones de las 3 programadas. 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66.67 % de servicios de capacitación y asesoría a juvenes, mujeres y niñas en cuanto a nutrición, planificación familiar, sexualidad, enfermedades venéreas, VIH (virus de inmunideficiendia humana), cancer cervicouterino y de mama; así como en higiene y salud del 100% con lo programado que es de 9.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</si>
  <si>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canalizaciones de mujeres a dependencias gubernamentales y/u organizaciones de la sociedad civil Realizados con 20 canalizaciones de las 20 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canalizaciones de mujeres del 100% con lo programado que es de 80.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</si>
  <si>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 100 % de convenios y acuerdos de coordinación interinstitucional para apoyar el trabajo de las áreas de salud, legal, psicológica y social Realizados con 3 convenios de las 3 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convenios y acuerdos de coordinación interinstitucional del 100% con lo programado que es de 12.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</si>
  <si>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Brigadas de Salud Comunitaria y Desarrollo Integral Realizados con 5 brigadas de las 5 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 Brigadas de Salud Comunitaria del 100% con lo programado que es de 20.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</si>
  <si>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 programas emitidos Realizados con 36 programas emitidos de las 36 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 75 % de programas emitidos del 100% con lo programado que es de 144.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</si>
  <si>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 Servicios a la Mujer Para Facilitar el Acceso a la Justicia Realizados con 362 Servicios para facilitar el acceso a la justicia de las 362 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Servicios a la Mujer Para Facilitar el Acceso a la Justicia  del 100% con lo programado que es de 1,452. </t>
    </r>
  </si>
  <si>
    <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 Servicios a mujeres  de asesoramiento y orientación Jurídica. Realizados con 350 Servicios  de asesoramiento y orientación Jurídica.de las 350  programadas. 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Se logró un avance anual del 75 % de Servicios a mujeres  de asesoramiento y orientación Jurídica del 100% con lo programado que es de 1,400.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</si>
  <si>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100 % de  Servicios a mujeres Adolescentes y Niñas en asesoramiento y orientación Jurídica, con 12 servicios a adolescentes y niñas de los 12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75% de Servicios a mujeres Adolescentes y Niñas en asesoramiento y orientación Jurídica. del 100% con lo programado que es de 48. 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</si>
  <si>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  Talleres  de empoderamiento económico y habilidades para la vida de las mujeres y adolescencias Realizados con 3 talleres de los 3  programados.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 75 % deTalleres  de empoderamiento económico y habilidades para la vida de las mujeres y adolescencias del 100% con lo programado que es de 12. 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</si>
  <si>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Se tuvo un avance del 100 % de   talleres de Capacitacion en Planes y Estrategias de Negocios y Educación Financiera Realizados con 3 talleres de los 3  programados.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talleres de Capacitacion en Planes y Estrategias de Negocios y Educación Financiera del 100% con lo programado que es de 12.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</si>
  <si>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  Talleres en temas de empleos no tradicionales Realizados con 1 taller del 1  programados.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  Talleres en temas de empleos no tradicionales del 100% con lo programado que es de 4.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</si>
  <si>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  canalizaciones de mujeres a instituciones con beneficios académicos Realizados con 4 canalizaciones de las 4 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78.57 % de canalizaciones de mujeres a instituciones con beneficios académicos del 100% con lo programado que es de 14.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</si>
  <si>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 % de   Emisiones del Bazar "Mujeres que Crean" Realizados con 3 bazares de los 3  programados.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 Emisiones del Bazar "Mujeres que Crean" del 100% con lo programado que es de 12.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</si>
  <si>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  servicios de mantenimiento, rehabilitación u obra y mejoras necesarias a la infraestructura del Instituto Municipal de la Mujer  Realizados con 9 servicios de mantenimiento de los 8  programados.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75.76 % de servicios de mantenimiento, rehabilitación u obra y mejoras necesarias a la infraestructura del Instituto Municipal de la Mujer del 100% con lo programado que es de 33.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</si>
  <si>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Este trimestre no se tenía programada ninguna rehabilitaciones a la infraestructura  del Instituto Municipal de la Mujer.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tiene un avance anual del 100 % de rehabilitaciones a la infraestructura  del Instituto Municipal de la Mujer del 100% con lo programado que es de 1.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</si>
  <si>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50 % de   Servicios de atención a casos emergentes de violencia contra la mujer  Realizados con 4 servicios de los 8  programados.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46.15 % de Servicios de atención a casos emergentes de violencia contra la mujer del 100% con lo programado que es de 26.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</si>
  <si>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100 % de acciones coordinadas para brindar servicios emergentes de contención psicológica en crisis y atención jurídica realizados con 2 acciones de las 2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66.67 % de acciones coordinadas para brindar servicios emergentes de contención psicológica en crisis y atención jurídica del 100% con lo programado que es de 6.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</si>
  <si>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100 % de  acciones coordinadas para canalizar a las dependencias gubernamentales a mujeres en situación de violencia de género y casos emergentes realizados con 2 acciones de las 2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66.67 % de acciones coordinadas para brindar servicios emergentes de contención psicológica en crisis y atención jurídica del 100% con lo programado que es de 6.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</si>
  <si>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No se tuvieron acciones coordinadas para canalizar a las mujeres en situación de violencia emergentes con sus redes de apoyo. Hay que considerar que esta actividad depende que sea solicitado por la ciudadanía.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Tiene un avance anual del 16.67 % de acciones coordinadas para brindar servicios emergentes de contención psicológica en crisis y atención jurídica del 100% con lo programado que es de 6.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</si>
  <si>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99.87 % de  Servicios de seguimiento, prevención y atención a victimas indirectas de violencia contra la mujer.  Realizados con 1480 seguimientos de las 1482 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68.54 % de Servicios de seguimiento, prevención y atención a victimas indirectas de violencia contra la mujer del 100% con lo programado que es de 4,456.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</si>
  <si>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100% de Brindar servicios de capacitación y sensibilización para fomentar la autonomía y empoderamiento a las mujeres, mujeres adolescentes y niñas para que puedan afrontar y planear su proyecto de vida a corto, mediano y largo plazo promoviendo una vida libre de violencia  Realizados con 8 capacitaciones de las 8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75% de Brindar servicios de capacitación y sensibilización para fomentar la autonomía y empoderamiento a las mujeres, mujeres adolescentes y niñas para que puedan afrontar y planear su proyecto de vida a corto, mediano y largo plazo promoviendo una vida libre de violencia del 100% con lo programado que es de 32. 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</si>
  <si>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Se tuvo un avance del 100% de seguimientos de atención Jurídica Realizados con 362 capacitaciones de las 362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66.67 % de Sseguimientos de atención Jurídica del 100% con lo programado que es de 1,086.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</si>
  <si>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100% de seguimientos de atención psicológica, con 1110 capacitaciones de las 1110 programadas.
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69.25 % deseguimientos de atención psicológica del 100% con lo programado que es de 3,330.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</si>
  <si>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100% de gestiones del presupuesto y  rendición de cuentas ante los entes fiscalizadores Realizados con 5 gestiones de las 5 programadas.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75% de  gestiones del presupuesto y  rendición de cuentas del 100% con lo programado que es de 20.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</si>
  <si>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129.03 % de Atenciones a mujeres adolescentes y niñas atendidas en servicios de intervención en crisis, orientación, terapia psicológica Realizados con 400 atenciones de las 310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74.52 % de tenciones a mujeres adolescentes y niñas atendidas en servicios de intervención en crisis, orientación, terapia psicológica del 100% con lo programado que es de 1240.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</si>
  <si>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100 % de   mantenimientos a la infraestructura  del Instituto Municipal de la Mujer, que sencuentren bajo la custodia o resguardo del mismo Realizados con 8  mantenimientos a la infraestructura de los 8 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75 % demantenimientos a la infraestructura del 100% con lo programado que es de 32.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</si>
  <si>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se tuvieron Servicios de atención en la Casa de Asistencia Temporal para Mujeres “Christine de Pizán”  (CAT). Esta actividad depende de que una mujer se encuentre en riesgo para ser llevada a la casa de asistencia temporal.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tiene un avance anual del 37.50 % de Servicios de atención en la Casa de Asistencia Temporal para Mujeres “Christine de Pizán”  (CAT) del 100% con lo programado que es de 8. </t>
    </r>
  </si>
  <si>
    <t>Este indicador se modificó como una tasa de variación de lo alcanzado respecto a lo programado en la actualización del Plan Municipal de Desarrollo 2021-2024.
El Instituto Mexicano para la Competitividad A. C. IMCO actualiza y publica las posiciones de los municipios con poblaciones superiores a 500,000 habitantes y menores a un millón, que corresponde a Cancún. En este segundo trimestre la posición ocupada sigue siendo la misma disponible en 2023.
La tasa de variación en el avance trimestral fue de 25%, un valor positivo que indica que el porcentaje de variación en la posición coupada en el Índice General de Competitividad Urbana del IMCO se incrementó en lugar de disminuir respecto a lo esperado.
El avance anual en el segundo trimestr es igual al avance trimestral del segundo trimestre debido a que al aplicar la fórmula establecida en la Guía arroja el mismo resultado.</t>
  </si>
  <si>
    <t>PERÍODO QUE SE INFORMA: DEL 1 DE ENERO AL 30 DE SEPTIEMBRE 2024.</t>
  </si>
  <si>
    <t xml:space="preserve">Meta Trimestral: Se tuvo un avance del 102.84% de atenciones a mujeres con 4,533 atenciones de las 4,557 programadas.
Meta Anual: Se logró un avance anual del 73.81% de atenciones del 100% con lo programado que es de 16,737 </t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</si>
  <si>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106.20 % de servicios Integrales de Salud  para la mujer Realizados con 2,397 servicios integrales de salud de los 2,257 programados.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 xml:space="preserve">Se logró un avance anual del 79.36 % de servicios Integrales de Salud del 100% con lo programado que es de 9,035.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</si>
  <si>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tuvo un avance del 100 % de Atenciones a Mujeres Adolescentes y niñas  en Servicios Médicos  Realizados con 180 tenciones a Mujeres Adolescentes y niñas  en Servicios Médicos de las 180 programadas.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avance anual del 76.81 % de Atenciones a Mujeres Adolescentes y niñas  en Servicios Médicos   del 100% con lo programado que es de 720. Al momento solamente se cuenta con un doctor, por lo que ha disminuido la cantidad de atenciones realizadas.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</si>
  <si>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97.72 % de   Talleres de capacitación, cursos y actividades. Realizados con 214 talleres de los 218  programados.</t>
    </r>
    <r>
      <rPr>
        <b/>
        <sz val="11"/>
        <color theme="1"/>
        <rFont val="Calibri"/>
        <family val="2"/>
        <scheme val="minor"/>
      </rPr>
      <t xml:space="preserve"> 
Meta Anual: </t>
    </r>
    <r>
      <rPr>
        <sz val="11"/>
        <color theme="1"/>
        <rFont val="Calibri"/>
        <family val="2"/>
        <scheme val="minor"/>
      </rPr>
      <t xml:space="preserve">Se logró un avance anual del 75.06 % de Talleres de capacitación, cursos y actividades del 100% con lo programado que es de 874.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</si>
  <si>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>Se tuvo un avance del 97.56 % de   Tarjeta BIMM entregadas a mujeres Realizados con 200 tarjetas de las 205  programadas.</t>
    </r>
    <r>
      <rPr>
        <b/>
        <sz val="11"/>
        <color theme="1"/>
        <rFont val="Calibri"/>
        <family val="2"/>
        <scheme val="minor"/>
      </rPr>
      <t xml:space="preserve"> 
Meta Anual: </t>
    </r>
    <r>
      <rPr>
        <sz val="11"/>
        <color theme="1"/>
        <rFont val="Calibri"/>
        <family val="2"/>
        <scheme val="minor"/>
      </rPr>
      <t xml:space="preserve">Se logró un avance anual del 75 % de entrega de Tarjeta BIMM   del 100% con lo programado que es de 820. </t>
    </r>
  </si>
  <si>
    <t>2.3.1   Contribuir a implementar acciones que permitan cerrar las brechas de desigualdad social reactivando la economía y  diversificándola contribuyendo a reducir la exclusión social, fortalecer y mejorar la calidad de vida de las familias mediante acciones y políticas orientadas al desarrollo económico y social en el municipio así como la articulación de actividades en materia de educación, salud y participación ciudadana.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</si>
</sst>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14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color theme="1"/>
      <name val="Arial Nova Cond"/>
      <family val="2"/>
    </font>
    <font>
      <b/>
      <sz val="12"/>
      <color theme="1"/>
      <name val="Calibri"/>
      <family val="2"/>
      <scheme val="minor"/>
    </font>
    <font>
      <sz val="11"/>
      <color theme="1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95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ashed">
        <color indexed="64"/>
      </top>
      <bottom/>
      <diagonal/>
    </border>
    <border>
      <left style="dotted">
        <color indexed="64"/>
      </left>
      <right/>
      <top style="dotted">
        <color indexed="64"/>
      </top>
      <bottom/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dotted">
        <color indexed="64"/>
      </left>
      <right/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dotted">
        <color indexed="64"/>
      </right>
      <top/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/>
      <bottom style="thin">
        <color indexed="64"/>
      </bottom>
      <diagonal/>
    </border>
    <border>
      <left style="dotted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dotted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dotted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/>
      <top/>
      <bottom/>
      <diagonal/>
    </border>
    <border>
      <left/>
      <right style="dotted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thin">
        <color indexed="64"/>
      </left>
      <right/>
      <top style="dotted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medium">
        <color indexed="64"/>
      </right>
      <top style="dotted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dotted">
        <color indexed="64"/>
      </bottom>
      <diagonal/>
    </border>
    <border>
      <left/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medium">
        <color indexed="64"/>
      </left>
      <right/>
      <top/>
      <bottom style="dotted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/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thin">
        <color indexed="64"/>
      </top>
      <bottom style="dotted">
        <color indexed="64"/>
      </bottom>
      <diagonal/>
    </border>
    <border>
      <left style="dotted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thin">
        <color indexed="64"/>
      </bottom>
      <diagonal/>
    </border>
    <border>
      <left/>
      <right style="dotted">
        <color indexed="64"/>
      </right>
      <top style="dotted">
        <color indexed="64"/>
      </top>
      <bottom style="thin">
        <color indexed="64"/>
      </bottom>
      <diagonal/>
    </border>
    <border>
      <left/>
      <right style="dotted">
        <color indexed="64"/>
      </right>
      <top style="dotted">
        <color indexed="64"/>
      </top>
      <bottom/>
      <diagonal/>
    </border>
    <border>
      <left/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thin">
        <color indexed="64"/>
      </bottom>
      <diagonal/>
    </border>
    <border>
      <left style="medium">
        <color indexed="64"/>
      </left>
      <right/>
      <top style="dotted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thin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thin">
        <color indexed="64"/>
      </top>
      <bottom style="medium">
        <color indexed="64"/>
      </bottom>
      <diagonal/>
    </border>
    <border>
      <left style="dotted">
        <color indexed="64"/>
      </left>
      <right/>
      <top style="thin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79">
    <xf numFmtId="0" fontId="0" fillId="0" borderId="0" xfId="0"/>
    <xf numFmtId="0" fontId="0" fillId="0" borderId="0" xfId="0" applyAlignment="1">
      <alignment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0" xfId="0" applyAlignment="1">
      <alignment vertical="center"/>
    </xf>
    <xf numFmtId="10" fontId="0" fillId="0" borderId="0" xfId="0" applyNumberFormat="1"/>
    <xf numFmtId="0" fontId="0" fillId="0" borderId="0" xfId="0" applyAlignment="1">
      <alignment horizontal="center"/>
    </xf>
    <xf numFmtId="0" fontId="0" fillId="0" borderId="0" xfId="0" applyAlignment="1">
      <alignment horizontal="center" vertical="top"/>
    </xf>
    <xf numFmtId="0" fontId="0" fillId="0" borderId="8" xfId="0" applyBorder="1"/>
    <xf numFmtId="0" fontId="0" fillId="0" borderId="12" xfId="0" applyBorder="1"/>
    <xf numFmtId="0" fontId="0" fillId="0" borderId="13" xfId="0" applyBorder="1"/>
    <xf numFmtId="0" fontId="0" fillId="0" borderId="1" xfId="0" applyBorder="1"/>
    <xf numFmtId="0" fontId="0" fillId="0" borderId="14" xfId="0" applyBorder="1"/>
    <xf numFmtId="0" fontId="6" fillId="0" borderId="0" xfId="0" applyFont="1" applyAlignment="1">
      <alignment horizontal="left" vertical="center" wrapText="1"/>
    </xf>
    <xf numFmtId="0" fontId="6" fillId="0" borderId="0" xfId="0" applyFont="1" applyAlignment="1">
      <alignment horizontal="center" vertical="center" wrapText="1"/>
    </xf>
    <xf numFmtId="0" fontId="0" fillId="0" borderId="61" xfId="0" applyBorder="1"/>
    <xf numFmtId="10" fontId="0" fillId="0" borderId="87" xfId="0" applyNumberFormat="1" applyBorder="1"/>
    <xf numFmtId="0" fontId="3" fillId="2" borderId="2" xfId="0" applyFont="1" applyFill="1" applyBorder="1" applyAlignment="1">
      <alignment vertical="center" wrapText="1"/>
    </xf>
    <xf numFmtId="0" fontId="7" fillId="2" borderId="4" xfId="0" applyFont="1" applyFill="1" applyBorder="1" applyAlignment="1">
      <alignment horizontal="center" vertical="center" wrapText="1"/>
    </xf>
    <xf numFmtId="10" fontId="7" fillId="2" borderId="4" xfId="0" applyNumberFormat="1" applyFont="1" applyFill="1" applyBorder="1" applyAlignment="1">
      <alignment horizontal="center" vertical="center" wrapText="1"/>
    </xf>
    <xf numFmtId="0" fontId="1" fillId="2" borderId="26" xfId="0" applyFont="1" applyFill="1" applyBorder="1" applyAlignment="1">
      <alignment horizontal="justify" vertical="center" wrapText="1"/>
    </xf>
    <xf numFmtId="0" fontId="1" fillId="2" borderId="39" xfId="0" applyFont="1" applyFill="1" applyBorder="1" applyAlignment="1">
      <alignment horizontal="justify" vertical="center" wrapText="1"/>
    </xf>
    <xf numFmtId="0" fontId="1" fillId="2" borderId="18" xfId="0" applyFont="1" applyFill="1" applyBorder="1" applyAlignment="1">
      <alignment horizontal="justify" vertical="center" wrapText="1"/>
    </xf>
    <xf numFmtId="0" fontId="0" fillId="2" borderId="16" xfId="0" applyFill="1" applyBorder="1" applyAlignment="1">
      <alignment horizontal="center" vertical="center" wrapText="1"/>
    </xf>
    <xf numFmtId="0" fontId="0" fillId="2" borderId="30" xfId="0" applyFill="1" applyBorder="1" applyAlignment="1">
      <alignment horizontal="center" vertical="center" wrapText="1"/>
    </xf>
    <xf numFmtId="0" fontId="0" fillId="2" borderId="18" xfId="0" applyFill="1" applyBorder="1" applyAlignment="1">
      <alignment horizontal="center" vertical="center" wrapText="1"/>
    </xf>
    <xf numFmtId="0" fontId="0" fillId="2" borderId="31" xfId="0" applyFill="1" applyBorder="1" applyAlignment="1">
      <alignment horizontal="center" vertical="center" wrapText="1"/>
    </xf>
    <xf numFmtId="3" fontId="8" fillId="2" borderId="18" xfId="0" applyNumberFormat="1" applyFont="1" applyFill="1" applyBorder="1" applyAlignment="1">
      <alignment horizontal="center" wrapText="1"/>
    </xf>
    <xf numFmtId="0" fontId="0" fillId="2" borderId="67" xfId="0" applyFill="1" applyBorder="1" applyAlignment="1">
      <alignment horizontal="center" wrapText="1"/>
    </xf>
    <xf numFmtId="0" fontId="0" fillId="2" borderId="18" xfId="0" applyFill="1" applyBorder="1" applyAlignment="1">
      <alignment horizontal="center" wrapText="1"/>
    </xf>
    <xf numFmtId="0" fontId="0" fillId="2" borderId="31" xfId="0" applyFill="1" applyBorder="1" applyAlignment="1">
      <alignment horizontal="center" wrapText="1"/>
    </xf>
    <xf numFmtId="3" fontId="8" fillId="2" borderId="67" xfId="0" applyNumberFormat="1" applyFont="1" applyFill="1" applyBorder="1" applyAlignment="1">
      <alignment horizontal="center" wrapText="1"/>
    </xf>
    <xf numFmtId="3" fontId="8" fillId="2" borderId="31" xfId="0" applyNumberFormat="1" applyFont="1" applyFill="1" applyBorder="1" applyAlignment="1">
      <alignment horizontal="center" wrapText="1"/>
    </xf>
    <xf numFmtId="0" fontId="0" fillId="2" borderId="26" xfId="0" applyFill="1" applyBorder="1" applyAlignment="1">
      <alignment horizontal="center" vertical="center" wrapText="1"/>
    </xf>
    <xf numFmtId="0" fontId="0" fillId="2" borderId="24" xfId="0" applyFill="1" applyBorder="1" applyAlignment="1">
      <alignment horizontal="center" vertical="center" wrapText="1"/>
    </xf>
    <xf numFmtId="0" fontId="0" fillId="2" borderId="33" xfId="0" applyFill="1" applyBorder="1" applyAlignment="1">
      <alignment horizontal="center" vertical="center" wrapText="1"/>
    </xf>
    <xf numFmtId="0" fontId="0" fillId="2" borderId="39" xfId="0" applyFill="1" applyBorder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2" borderId="45" xfId="0" applyFill="1" applyBorder="1" applyAlignment="1">
      <alignment horizontal="center" vertical="center" wrapText="1"/>
    </xf>
    <xf numFmtId="0" fontId="0" fillId="2" borderId="64" xfId="0" applyFill="1" applyBorder="1" applyAlignment="1">
      <alignment horizontal="center" vertical="center" wrapText="1"/>
    </xf>
    <xf numFmtId="0" fontId="0" fillId="2" borderId="41" xfId="0" applyFill="1" applyBorder="1" applyAlignment="1">
      <alignment horizontal="center" vertical="center" wrapText="1"/>
    </xf>
    <xf numFmtId="0" fontId="0" fillId="2" borderId="18" xfId="0" applyFill="1" applyBorder="1" applyAlignment="1">
      <alignment horizontal="justify" vertical="center" wrapText="1"/>
    </xf>
    <xf numFmtId="0" fontId="0" fillId="2" borderId="27" xfId="0" applyFill="1" applyBorder="1" applyAlignment="1">
      <alignment horizontal="center" vertical="center" wrapText="1"/>
    </xf>
    <xf numFmtId="0" fontId="0" fillId="2" borderId="67" xfId="0" applyFill="1" applyBorder="1" applyAlignment="1">
      <alignment horizontal="center" vertical="center" wrapText="1"/>
    </xf>
    <xf numFmtId="0" fontId="0" fillId="2" borderId="65" xfId="0" applyFill="1" applyBorder="1" applyAlignment="1">
      <alignment horizontal="center" vertical="center" wrapText="1"/>
    </xf>
    <xf numFmtId="0" fontId="0" fillId="2" borderId="27" xfId="0" applyFill="1" applyBorder="1" applyAlignment="1">
      <alignment horizontal="justify" vertical="center" wrapText="1"/>
    </xf>
    <xf numFmtId="0" fontId="0" fillId="2" borderId="50" xfId="0" applyFill="1" applyBorder="1" applyAlignment="1">
      <alignment horizontal="center" vertical="center" wrapText="1"/>
    </xf>
    <xf numFmtId="0" fontId="0" fillId="2" borderId="21" xfId="0" applyFill="1" applyBorder="1" applyAlignment="1">
      <alignment horizontal="center" vertical="center" wrapText="1"/>
    </xf>
    <xf numFmtId="0" fontId="0" fillId="2" borderId="23" xfId="0" applyFill="1" applyBorder="1" applyAlignment="1">
      <alignment horizontal="center" vertical="center" wrapText="1"/>
    </xf>
    <xf numFmtId="0" fontId="0" fillId="2" borderId="80" xfId="0" applyFill="1" applyBorder="1" applyAlignment="1">
      <alignment horizontal="center" vertical="center" wrapText="1"/>
    </xf>
    <xf numFmtId="0" fontId="0" fillId="2" borderId="81" xfId="0" applyFill="1" applyBorder="1" applyAlignment="1">
      <alignment horizontal="center" vertical="center" wrapText="1"/>
    </xf>
    <xf numFmtId="0" fontId="0" fillId="2" borderId="32" xfId="0" applyFill="1" applyBorder="1" applyAlignment="1">
      <alignment horizontal="center" vertical="center" wrapText="1"/>
    </xf>
    <xf numFmtId="0" fontId="0" fillId="2" borderId="76" xfId="0" applyFill="1" applyBorder="1" applyAlignment="1">
      <alignment horizontal="justify" vertical="center" wrapText="1"/>
    </xf>
    <xf numFmtId="0" fontId="0" fillId="2" borderId="82" xfId="0" applyFill="1" applyBorder="1" applyAlignment="1">
      <alignment horizontal="justify" vertical="center" wrapText="1"/>
    </xf>
    <xf numFmtId="0" fontId="1" fillId="2" borderId="40" xfId="0" applyFont="1" applyFill="1" applyBorder="1" applyAlignment="1">
      <alignment horizontal="justify" vertical="center" wrapText="1"/>
    </xf>
    <xf numFmtId="0" fontId="0" fillId="2" borderId="83" xfId="0" applyFill="1" applyBorder="1" applyAlignment="1">
      <alignment horizontal="justify" vertical="center" wrapText="1"/>
    </xf>
    <xf numFmtId="0" fontId="0" fillId="2" borderId="26" xfId="0" applyFill="1" applyBorder="1" applyAlignment="1">
      <alignment horizontal="center" vertical="center" wrapText="1"/>
    </xf>
    <xf numFmtId="0" fontId="0" fillId="2" borderId="29" xfId="0" applyFill="1" applyBorder="1" applyAlignment="1">
      <alignment horizontal="center" vertical="center" wrapText="1"/>
    </xf>
    <xf numFmtId="0" fontId="0" fillId="2" borderId="20" xfId="0" applyFill="1" applyBorder="1" applyAlignment="1">
      <alignment horizontal="center" vertical="center" wrapText="1"/>
    </xf>
    <xf numFmtId="0" fontId="0" fillId="2" borderId="84" xfId="0" applyFill="1" applyBorder="1" applyAlignment="1">
      <alignment horizontal="center" vertical="center" wrapText="1"/>
    </xf>
    <xf numFmtId="0" fontId="0" fillId="2" borderId="75" xfId="0" applyFill="1" applyBorder="1" applyAlignment="1">
      <alignment horizontal="center" vertical="center" wrapText="1"/>
    </xf>
    <xf numFmtId="0" fontId="0" fillId="2" borderId="85" xfId="0" applyFill="1" applyBorder="1" applyAlignment="1">
      <alignment horizontal="center" vertical="center" wrapText="1"/>
    </xf>
    <xf numFmtId="0" fontId="0" fillId="2" borderId="46" xfId="0" applyFill="1" applyBorder="1" applyAlignment="1">
      <alignment horizontal="justify" vertical="center" wrapText="1"/>
    </xf>
    <xf numFmtId="0" fontId="0" fillId="2" borderId="34" xfId="0" applyFill="1" applyBorder="1" applyAlignment="1">
      <alignment horizontal="justify" vertical="center" wrapText="1"/>
    </xf>
    <xf numFmtId="0" fontId="0" fillId="2" borderId="51" xfId="0" applyFill="1" applyBorder="1" applyAlignment="1">
      <alignment horizontal="justify" vertical="center" wrapText="1"/>
    </xf>
    <xf numFmtId="0" fontId="0" fillId="2" borderId="77" xfId="0" applyFill="1" applyBorder="1" applyAlignment="1">
      <alignment horizontal="justify" vertical="center" wrapText="1"/>
    </xf>
    <xf numFmtId="0" fontId="0" fillId="2" borderId="78" xfId="0" applyFill="1" applyBorder="1" applyAlignment="1">
      <alignment horizontal="justify" vertical="center" wrapText="1"/>
    </xf>
    <xf numFmtId="0" fontId="0" fillId="2" borderId="79" xfId="0" applyFill="1" applyBorder="1" applyAlignment="1">
      <alignment horizontal="justify" vertical="center" wrapText="1"/>
    </xf>
    <xf numFmtId="0" fontId="0" fillId="2" borderId="61" xfId="0" applyFill="1" applyBorder="1" applyAlignment="1">
      <alignment horizontal="justify" vertical="center" wrapText="1"/>
    </xf>
    <xf numFmtId="0" fontId="0" fillId="2" borderId="16" xfId="0" applyFill="1" applyBorder="1" applyAlignment="1">
      <alignment horizontal="justify" vertical="center" wrapText="1"/>
    </xf>
    <xf numFmtId="0" fontId="0" fillId="2" borderId="27" xfId="0" applyFill="1" applyBorder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2" borderId="35" xfId="0" applyFill="1" applyBorder="1" applyAlignment="1">
      <alignment horizontal="center" vertical="center" wrapText="1"/>
    </xf>
    <xf numFmtId="0" fontId="0" fillId="2" borderId="12" xfId="0" applyFill="1" applyBorder="1" applyAlignment="1">
      <alignment horizontal="center" vertical="center" wrapText="1"/>
    </xf>
    <xf numFmtId="0" fontId="0" fillId="2" borderId="52" xfId="0" applyFill="1" applyBorder="1" applyAlignment="1">
      <alignment horizontal="justify" vertical="center" wrapText="1"/>
    </xf>
    <xf numFmtId="0" fontId="0" fillId="2" borderId="53" xfId="0" applyFill="1" applyBorder="1" applyAlignment="1">
      <alignment horizontal="justify" vertical="center" wrapText="1"/>
    </xf>
    <xf numFmtId="0" fontId="0" fillId="2" borderId="43" xfId="0" applyFill="1" applyBorder="1" applyAlignment="1">
      <alignment horizontal="justify" vertical="center" wrapText="1"/>
    </xf>
    <xf numFmtId="0" fontId="0" fillId="2" borderId="59" xfId="0" applyFill="1" applyBorder="1" applyAlignment="1">
      <alignment horizontal="justify" vertical="center" wrapText="1"/>
    </xf>
    <xf numFmtId="0" fontId="0" fillId="2" borderId="56" xfId="0" applyFill="1" applyBorder="1" applyAlignment="1">
      <alignment horizontal="justify" vertical="center" wrapText="1"/>
    </xf>
    <xf numFmtId="0" fontId="0" fillId="2" borderId="58" xfId="0" applyFill="1" applyBorder="1" applyAlignment="1">
      <alignment horizontal="justify" vertical="center" wrapText="1"/>
    </xf>
    <xf numFmtId="0" fontId="0" fillId="2" borderId="47" xfId="0" applyFill="1" applyBorder="1" applyAlignment="1">
      <alignment horizontal="justify" vertical="center" wrapText="1"/>
    </xf>
    <xf numFmtId="0" fontId="0" fillId="2" borderId="28" xfId="0" applyFill="1" applyBorder="1" applyAlignment="1">
      <alignment horizontal="justify" vertical="center" wrapText="1"/>
    </xf>
    <xf numFmtId="0" fontId="0" fillId="2" borderId="40" xfId="0" applyFill="1" applyBorder="1" applyAlignment="1">
      <alignment horizontal="center" vertical="center" wrapText="1"/>
    </xf>
    <xf numFmtId="0" fontId="0" fillId="2" borderId="16" xfId="0" applyFill="1" applyBorder="1" applyAlignment="1">
      <alignment horizontal="center" vertical="center" wrapText="1"/>
    </xf>
    <xf numFmtId="0" fontId="0" fillId="2" borderId="21" xfId="0" applyFill="1" applyBorder="1" applyAlignment="1">
      <alignment horizontal="center" vertical="center" wrapText="1"/>
    </xf>
    <xf numFmtId="0" fontId="0" fillId="2" borderId="24" xfId="0" applyFill="1" applyBorder="1" applyAlignment="1">
      <alignment horizontal="center" vertical="center" wrapText="1"/>
    </xf>
    <xf numFmtId="0" fontId="0" fillId="2" borderId="72" xfId="0" applyFill="1" applyBorder="1" applyAlignment="1">
      <alignment horizontal="center" vertical="center" wrapText="1"/>
    </xf>
    <xf numFmtId="0" fontId="0" fillId="2" borderId="74" xfId="0" applyFill="1" applyBorder="1" applyAlignment="1">
      <alignment horizontal="center" vertical="center" wrapText="1"/>
    </xf>
    <xf numFmtId="0" fontId="1" fillId="2" borderId="47" xfId="0" applyFont="1" applyFill="1" applyBorder="1" applyAlignment="1">
      <alignment horizontal="justify" vertical="center" wrapText="1"/>
    </xf>
    <xf numFmtId="0" fontId="1" fillId="2" borderId="28" xfId="0" applyFont="1" applyFill="1" applyBorder="1" applyAlignment="1">
      <alignment horizontal="justify" vertical="center" wrapText="1"/>
    </xf>
    <xf numFmtId="0" fontId="1" fillId="2" borderId="38" xfId="0" applyFont="1" applyFill="1" applyBorder="1" applyAlignment="1">
      <alignment horizontal="justify" vertical="center" wrapText="1"/>
    </xf>
    <xf numFmtId="0" fontId="0" fillId="2" borderId="42" xfId="0" applyFill="1" applyBorder="1" applyAlignment="1">
      <alignment horizontal="justify" vertical="center" wrapText="1"/>
    </xf>
    <xf numFmtId="0" fontId="0" fillId="2" borderId="38" xfId="0" applyFill="1" applyBorder="1" applyAlignment="1">
      <alignment horizontal="center" vertical="center" wrapText="1"/>
    </xf>
    <xf numFmtId="0" fontId="0" fillId="2" borderId="42" xfId="0" applyFill="1" applyBorder="1" applyAlignment="1">
      <alignment horizontal="center" vertical="center" wrapText="1"/>
    </xf>
    <xf numFmtId="0" fontId="0" fillId="2" borderId="39" xfId="0" applyFill="1" applyBorder="1" applyAlignment="1">
      <alignment horizontal="center" vertical="center" wrapText="1"/>
    </xf>
    <xf numFmtId="0" fontId="0" fillId="2" borderId="13" xfId="0" applyFill="1" applyBorder="1" applyAlignment="1">
      <alignment horizontal="justify" vertical="center" wrapText="1"/>
    </xf>
    <xf numFmtId="0" fontId="0" fillId="2" borderId="8" xfId="0" applyFill="1" applyBorder="1" applyAlignment="1">
      <alignment horizontal="justify" vertical="center" wrapText="1"/>
    </xf>
    <xf numFmtId="0" fontId="0" fillId="2" borderId="62" xfId="0" applyFill="1" applyBorder="1" applyAlignment="1">
      <alignment horizontal="justify" vertical="center" wrapText="1"/>
    </xf>
    <xf numFmtId="0" fontId="0" fillId="2" borderId="21" xfId="0" applyFill="1" applyBorder="1" applyAlignment="1">
      <alignment horizontal="justify" vertical="center" wrapText="1"/>
    </xf>
    <xf numFmtId="0" fontId="0" fillId="2" borderId="22" xfId="0" applyFill="1" applyBorder="1" applyAlignment="1">
      <alignment horizontal="justify" vertical="center" wrapText="1"/>
    </xf>
    <xf numFmtId="0" fontId="0" fillId="2" borderId="0" xfId="0" applyFill="1" applyAlignment="1">
      <alignment horizontal="justify" vertical="center" wrapText="1"/>
    </xf>
    <xf numFmtId="0" fontId="0" fillId="2" borderId="44" xfId="0" applyFill="1" applyBorder="1" applyAlignment="1">
      <alignment horizontal="justify" vertical="center" wrapText="1"/>
    </xf>
    <xf numFmtId="0" fontId="0" fillId="2" borderId="66" xfId="0" applyFill="1" applyBorder="1" applyAlignment="1">
      <alignment horizontal="justify" vertical="center" wrapText="1"/>
    </xf>
    <xf numFmtId="0" fontId="0" fillId="2" borderId="60" xfId="0" applyFill="1" applyBorder="1" applyAlignment="1">
      <alignment horizontal="justify" vertical="center" wrapText="1"/>
    </xf>
    <xf numFmtId="0" fontId="0" fillId="2" borderId="71" xfId="0" applyFill="1" applyBorder="1" applyAlignment="1">
      <alignment horizontal="center" vertical="center" wrapText="1"/>
    </xf>
    <xf numFmtId="0" fontId="0" fillId="2" borderId="70" xfId="0" applyFill="1" applyBorder="1" applyAlignment="1">
      <alignment horizontal="center" vertical="center" wrapText="1"/>
    </xf>
    <xf numFmtId="0" fontId="1" fillId="2" borderId="66" xfId="0" applyFont="1" applyFill="1" applyBorder="1" applyAlignment="1">
      <alignment horizontal="justify" vertical="center" wrapText="1"/>
    </xf>
    <xf numFmtId="0" fontId="1" fillId="2" borderId="61" xfId="0" applyFont="1" applyFill="1" applyBorder="1" applyAlignment="1">
      <alignment horizontal="justify" vertical="center" wrapText="1"/>
    </xf>
    <xf numFmtId="0" fontId="0" fillId="2" borderId="73" xfId="0" applyFill="1" applyBorder="1" applyAlignment="1">
      <alignment horizontal="center" vertical="center" wrapText="1"/>
    </xf>
    <xf numFmtId="0" fontId="0" fillId="2" borderId="50" xfId="0" applyFill="1" applyBorder="1" applyAlignment="1">
      <alignment horizontal="center" vertical="center" wrapText="1"/>
    </xf>
    <xf numFmtId="0" fontId="0" fillId="2" borderId="49" xfId="0" applyFill="1" applyBorder="1" applyAlignment="1">
      <alignment horizontal="center" vertical="center" wrapText="1"/>
    </xf>
    <xf numFmtId="0" fontId="0" fillId="2" borderId="23" xfId="0" applyFill="1" applyBorder="1" applyAlignment="1">
      <alignment horizontal="center" vertical="center" wrapText="1"/>
    </xf>
    <xf numFmtId="0" fontId="0" fillId="2" borderId="63" xfId="0" applyFill="1" applyBorder="1" applyAlignment="1">
      <alignment horizontal="center" vertical="center" wrapText="1"/>
    </xf>
    <xf numFmtId="0" fontId="1" fillId="2" borderId="52" xfId="0" applyFont="1" applyFill="1" applyBorder="1" applyAlignment="1">
      <alignment horizontal="justify" vertical="center" wrapText="1"/>
    </xf>
    <xf numFmtId="0" fontId="0" fillId="2" borderId="24" xfId="0" applyFill="1" applyBorder="1" applyAlignment="1">
      <alignment horizontal="justify" vertical="center" wrapText="1"/>
    </xf>
    <xf numFmtId="0" fontId="0" fillId="2" borderId="25" xfId="0" applyFill="1" applyBorder="1" applyAlignment="1">
      <alignment horizontal="justify" vertical="center" wrapText="1"/>
    </xf>
    <xf numFmtId="0" fontId="0" fillId="2" borderId="68" xfId="0" applyFill="1" applyBorder="1" applyAlignment="1">
      <alignment horizontal="center" vertical="center" wrapText="1"/>
    </xf>
    <xf numFmtId="0" fontId="0" fillId="2" borderId="69" xfId="0" applyFill="1" applyBorder="1" applyAlignment="1">
      <alignment horizontal="center" vertical="center" wrapText="1"/>
    </xf>
    <xf numFmtId="0" fontId="1" fillId="2" borderId="71" xfId="0" applyFont="1" applyFill="1" applyBorder="1" applyAlignment="1">
      <alignment horizontal="justify" vertical="center" wrapText="1"/>
    </xf>
    <xf numFmtId="0" fontId="0" fillId="2" borderId="70" xfId="0" applyFill="1" applyBorder="1" applyAlignment="1">
      <alignment horizontal="justify" vertical="center" wrapText="1"/>
    </xf>
    <xf numFmtId="0" fontId="1" fillId="2" borderId="26" xfId="0" applyFont="1" applyFill="1" applyBorder="1" applyAlignment="1">
      <alignment horizontal="justify" vertical="center" wrapText="1"/>
    </xf>
    <xf numFmtId="0" fontId="1" fillId="2" borderId="27" xfId="0" applyFont="1" applyFill="1" applyBorder="1" applyAlignment="1">
      <alignment horizontal="justify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3" fillId="2" borderId="9" xfId="0" applyFont="1" applyFill="1" applyBorder="1" applyAlignment="1">
      <alignment horizontal="center" vertical="center" wrapText="1"/>
    </xf>
    <xf numFmtId="0" fontId="3" fillId="2" borderId="10" xfId="0" applyFont="1" applyFill="1" applyBorder="1" applyAlignment="1">
      <alignment horizontal="center" vertical="center" wrapText="1"/>
    </xf>
    <xf numFmtId="0" fontId="7" fillId="2" borderId="5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 vertical="center" wrapText="1"/>
    </xf>
    <xf numFmtId="0" fontId="7" fillId="2" borderId="6" xfId="0" applyFont="1" applyFill="1" applyBorder="1" applyAlignment="1">
      <alignment horizontal="center" vertical="center" wrapText="1"/>
    </xf>
    <xf numFmtId="0" fontId="7" fillId="2" borderId="8" xfId="0" applyFont="1" applyFill="1" applyBorder="1" applyAlignment="1">
      <alignment horizontal="center" vertical="center" wrapText="1"/>
    </xf>
    <xf numFmtId="0" fontId="7" fillId="2" borderId="12" xfId="0" applyFont="1" applyFill="1" applyBorder="1" applyAlignment="1">
      <alignment horizontal="center" vertical="center" wrapText="1"/>
    </xf>
    <xf numFmtId="0" fontId="7" fillId="2" borderId="93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7" fillId="2" borderId="0" xfId="0" applyFont="1" applyFill="1" applyAlignment="1">
      <alignment horizontal="center" vertical="center" wrapText="1"/>
    </xf>
    <xf numFmtId="0" fontId="7" fillId="2" borderId="44" xfId="0" applyFont="1" applyFill="1" applyBorder="1" applyAlignment="1">
      <alignment horizontal="center" vertical="center" wrapText="1"/>
    </xf>
    <xf numFmtId="0" fontId="7" fillId="2" borderId="34" xfId="0" applyFont="1" applyFill="1" applyBorder="1" applyAlignment="1">
      <alignment horizontal="center" vertical="center" wrapText="1"/>
    </xf>
    <xf numFmtId="0" fontId="7" fillId="2" borderId="35" xfId="0" applyFont="1" applyFill="1" applyBorder="1" applyAlignment="1">
      <alignment horizontal="center" vertical="center" wrapText="1"/>
    </xf>
    <xf numFmtId="0" fontId="7" fillId="2" borderId="94" xfId="0" applyFont="1" applyFill="1" applyBorder="1" applyAlignment="1">
      <alignment horizontal="center" vertical="center" wrapText="1"/>
    </xf>
    <xf numFmtId="0" fontId="7" fillId="2" borderId="11" xfId="0" applyFont="1" applyFill="1" applyBorder="1" applyAlignment="1">
      <alignment horizontal="center" vertical="center" wrapText="1"/>
    </xf>
    <xf numFmtId="0" fontId="7" fillId="2" borderId="88" xfId="0" applyFont="1" applyFill="1" applyBorder="1" applyAlignment="1">
      <alignment horizontal="center" vertical="center" wrapText="1"/>
    </xf>
    <xf numFmtId="0" fontId="7" fillId="2" borderId="89" xfId="0" applyFont="1" applyFill="1" applyBorder="1" applyAlignment="1">
      <alignment horizontal="center" vertical="center" wrapText="1"/>
    </xf>
    <xf numFmtId="10" fontId="7" fillId="2" borderId="11" xfId="0" applyNumberFormat="1" applyFont="1" applyFill="1" applyBorder="1" applyAlignment="1">
      <alignment horizontal="center" vertical="center" wrapText="1"/>
    </xf>
    <xf numFmtId="10" fontId="7" fillId="2" borderId="89" xfId="0" applyNumberFormat="1" applyFont="1" applyFill="1" applyBorder="1" applyAlignment="1">
      <alignment horizontal="center" vertical="center" wrapText="1"/>
    </xf>
    <xf numFmtId="0" fontId="0" fillId="2" borderId="86" xfId="0" applyFill="1" applyBorder="1" applyAlignment="1">
      <alignment horizontal="center" vertical="center" wrapText="1"/>
    </xf>
    <xf numFmtId="0" fontId="4" fillId="2" borderId="15" xfId="0" applyFont="1" applyFill="1" applyBorder="1" applyAlignment="1">
      <alignment horizontal="justify" vertical="center" wrapText="1"/>
    </xf>
    <xf numFmtId="0" fontId="4" fillId="2" borderId="47" xfId="0" applyFont="1" applyFill="1" applyBorder="1" applyAlignment="1">
      <alignment horizontal="justify" vertical="center" wrapText="1"/>
    </xf>
    <xf numFmtId="3" fontId="8" fillId="2" borderId="47" xfId="0" applyNumberFormat="1" applyFont="1" applyFill="1" applyBorder="1" applyAlignment="1">
      <alignment horizontal="left" vertical="center" wrapText="1"/>
    </xf>
    <xf numFmtId="3" fontId="8" fillId="2" borderId="48" xfId="0" applyNumberFormat="1" applyFont="1" applyFill="1" applyBorder="1" applyAlignment="1">
      <alignment horizontal="left" vertical="center" wrapText="1"/>
    </xf>
    <xf numFmtId="3" fontId="8" fillId="2" borderId="19" xfId="0" applyNumberFormat="1" applyFont="1" applyFill="1" applyBorder="1" applyAlignment="1">
      <alignment horizontal="center" vertical="center" wrapText="1"/>
    </xf>
    <xf numFmtId="3" fontId="8" fillId="2" borderId="27" xfId="0" applyNumberFormat="1" applyFont="1" applyFill="1" applyBorder="1" applyAlignment="1">
      <alignment horizontal="center" vertical="center" wrapText="1"/>
    </xf>
    <xf numFmtId="3" fontId="8" fillId="2" borderId="26" xfId="0" applyNumberFormat="1" applyFont="1" applyFill="1" applyBorder="1" applyAlignment="1">
      <alignment horizontal="center" vertical="center" wrapText="1"/>
    </xf>
    <xf numFmtId="3" fontId="8" fillId="2" borderId="39" xfId="0" applyNumberFormat="1" applyFont="1" applyFill="1" applyBorder="1" applyAlignment="1">
      <alignment horizontal="center" vertical="center" wrapText="1"/>
    </xf>
    <xf numFmtId="3" fontId="8" fillId="2" borderId="20" xfId="0" applyNumberFormat="1" applyFont="1" applyFill="1" applyBorder="1" applyAlignment="1">
      <alignment horizontal="center" vertical="center" wrapText="1"/>
    </xf>
    <xf numFmtId="3" fontId="8" fillId="2" borderId="23" xfId="0" applyNumberFormat="1" applyFont="1" applyFill="1" applyBorder="1" applyAlignment="1">
      <alignment horizontal="center" vertical="center" wrapText="1"/>
    </xf>
    <xf numFmtId="0" fontId="0" fillId="2" borderId="26" xfId="0" applyFill="1" applyBorder="1" applyAlignment="1">
      <alignment horizontal="justify" vertical="center" wrapText="1"/>
    </xf>
    <xf numFmtId="0" fontId="0" fillId="2" borderId="27" xfId="0" applyFill="1" applyBorder="1" applyAlignment="1">
      <alignment horizontal="justify" vertical="center" wrapText="1"/>
    </xf>
    <xf numFmtId="10" fontId="5" fillId="2" borderId="37" xfId="0" applyNumberFormat="1" applyFont="1" applyFill="1" applyBorder="1" applyAlignment="1">
      <alignment horizontal="center" vertical="center" wrapText="1"/>
    </xf>
    <xf numFmtId="10" fontId="5" fillId="2" borderId="55" xfId="0" applyNumberFormat="1" applyFont="1" applyFill="1" applyBorder="1" applyAlignment="1">
      <alignment horizontal="center" vertical="center" wrapText="1"/>
    </xf>
    <xf numFmtId="0" fontId="0" fillId="0" borderId="21" xfId="0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center"/>
    </xf>
    <xf numFmtId="0" fontId="2" fillId="0" borderId="14" xfId="0" applyFont="1" applyBorder="1" applyAlignment="1">
      <alignment horizontal="center"/>
    </xf>
    <xf numFmtId="0" fontId="7" fillId="2" borderId="90" xfId="0" applyFont="1" applyFill="1" applyBorder="1" applyAlignment="1">
      <alignment horizontal="center" vertical="center" wrapText="1"/>
    </xf>
    <xf numFmtId="0" fontId="7" fillId="2" borderId="91" xfId="0" applyFont="1" applyFill="1" applyBorder="1" applyAlignment="1">
      <alignment horizontal="center" vertical="center" wrapText="1"/>
    </xf>
    <xf numFmtId="0" fontId="7" fillId="2" borderId="92" xfId="0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0" fillId="2" borderId="74" xfId="0" applyFill="1" applyBorder="1" applyAlignment="1">
      <alignment horizontal="justify" vertical="center" wrapText="1"/>
    </xf>
    <xf numFmtId="0" fontId="0" fillId="2" borderId="17" xfId="0" applyFill="1" applyBorder="1" applyAlignment="1">
      <alignment horizontal="justify" vertical="center" wrapText="1"/>
    </xf>
    <xf numFmtId="0" fontId="0" fillId="2" borderId="73" xfId="0" applyFill="1" applyBorder="1" applyAlignment="1">
      <alignment horizontal="justify" vertical="center" wrapText="1"/>
    </xf>
    <xf numFmtId="0" fontId="0" fillId="2" borderId="57" xfId="0" applyFill="1" applyBorder="1" applyAlignment="1">
      <alignment horizontal="justify" vertical="center" wrapText="1"/>
    </xf>
    <xf numFmtId="0" fontId="0" fillId="2" borderId="21" xfId="0" applyFill="1" applyBorder="1" applyAlignment="1">
      <alignment horizontal="left" vertical="center" wrapText="1"/>
    </xf>
    <xf numFmtId="0" fontId="0" fillId="2" borderId="22" xfId="0" applyFill="1" applyBorder="1" applyAlignment="1">
      <alignment horizontal="left" vertical="center" wrapText="1"/>
    </xf>
    <xf numFmtId="0" fontId="0" fillId="2" borderId="0" xfId="0" applyFill="1" applyAlignment="1">
      <alignment horizontal="left" vertical="center" wrapText="1"/>
    </xf>
    <xf numFmtId="0" fontId="0" fillId="2" borderId="44" xfId="0" applyFill="1" applyBorder="1" applyAlignment="1">
      <alignment horizontal="left" vertical="center" wrapText="1"/>
    </xf>
    <xf numFmtId="0" fontId="0" fillId="2" borderId="40" xfId="0" applyFill="1" applyBorder="1" applyAlignment="1">
      <alignment horizontal="justify" vertical="center" wrapText="1"/>
    </xf>
    <xf numFmtId="0" fontId="1" fillId="2" borderId="36" xfId="0" applyFont="1" applyFill="1" applyBorder="1" applyAlignment="1">
      <alignment horizontal="justify" vertical="center" wrapText="1"/>
    </xf>
    <xf numFmtId="0" fontId="0" fillId="2" borderId="54" xfId="0" applyFill="1" applyBorder="1" applyAlignment="1">
      <alignment horizontal="justify" vertical="center" wrapText="1"/>
    </xf>
    <xf numFmtId="10" fontId="5" fillId="2" borderId="5" xfId="0" applyNumberFormat="1" applyFont="1" applyFill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5353"/>
      <color rgb="FFFAE6EC"/>
      <color rgb="FFFDE9EB"/>
      <color rgb="FFBD2452"/>
      <color rgb="FFF7ABB2"/>
      <color rgb="FFDDEBF7"/>
      <color rgb="FFDD5148"/>
      <color rgb="FF9BC2E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1375002</xdr:colOff>
      <xdr:row>2</xdr:row>
      <xdr:rowOff>91326</xdr:rowOff>
    </xdr:from>
    <xdr:to>
      <xdr:col>2</xdr:col>
      <xdr:colOff>2295752</xdr:colOff>
      <xdr:row>7</xdr:row>
      <xdr:rowOff>13379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0C61384-05C6-4C51-BA7F-29D861208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99002" y="472326"/>
          <a:ext cx="920750" cy="988853"/>
        </a:xfrm>
        <a:prstGeom prst="rect">
          <a:avLst/>
        </a:prstGeom>
      </xdr:spPr>
    </xdr:pic>
    <xdr:clientData/>
  </xdr:twoCellAnchor>
  <xdr:twoCellAnchor editAs="oneCell">
    <xdr:from>
      <xdr:col>15</xdr:col>
      <xdr:colOff>408215</xdr:colOff>
      <xdr:row>2</xdr:row>
      <xdr:rowOff>163286</xdr:rowOff>
    </xdr:from>
    <xdr:to>
      <xdr:col>16</xdr:col>
      <xdr:colOff>349676</xdr:colOff>
      <xdr:row>7</xdr:row>
      <xdr:rowOff>13607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A986A83-1D0C-4E6F-904E-8B1E80CA7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08786" y="544286"/>
          <a:ext cx="1560711" cy="9252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C3:T120"/>
  <sheetViews>
    <sheetView tabSelected="1" zoomScale="70" zoomScaleNormal="70" workbookViewId="0">
      <selection activeCell="C15" sqref="C15:C16"/>
    </sheetView>
  </sheetViews>
  <sheetFormatPr baseColWidth="10" defaultColWidth="11.42578125" defaultRowHeight="15" x14ac:dyDescent="0.25"/>
  <cols>
    <col min="3" max="3" width="56.28515625" style="1" customWidth="1"/>
    <col min="4" max="4" width="35.85546875" style="2" customWidth="1"/>
    <col min="5" max="5" width="21.42578125" style="2" customWidth="1"/>
    <col min="6" max="6" width="17.85546875" customWidth="1"/>
    <col min="7" max="7" width="23.42578125" style="3" customWidth="1"/>
    <col min="8" max="8" width="21" style="4" customWidth="1"/>
    <col min="9" max="12" width="14.42578125" customWidth="1"/>
    <col min="13" max="13" width="15" style="5" customWidth="1"/>
    <col min="14" max="14" width="16.7109375" style="5" customWidth="1"/>
    <col min="15" max="17" width="24.28515625" style="7" customWidth="1"/>
  </cols>
  <sheetData>
    <row r="3" spans="3:20" x14ac:dyDescent="0.25">
      <c r="C3" s="8"/>
      <c r="D3" s="9"/>
      <c r="E3" s="9"/>
      <c r="F3" s="9"/>
      <c r="G3" s="9"/>
      <c r="H3" s="9"/>
      <c r="I3" s="9"/>
      <c r="J3" s="9"/>
      <c r="K3" s="9"/>
      <c r="L3" s="9"/>
      <c r="M3" s="9"/>
      <c r="N3" s="9"/>
      <c r="O3" s="9"/>
      <c r="P3" s="9"/>
      <c r="Q3" s="10"/>
    </row>
    <row r="4" spans="3:20" ht="18" x14ac:dyDescent="0.25">
      <c r="C4" s="11"/>
      <c r="D4" s="160" t="s">
        <v>0</v>
      </c>
      <c r="E4" s="160"/>
      <c r="F4" s="160"/>
      <c r="G4" s="160"/>
      <c r="H4" s="160"/>
      <c r="I4" s="160"/>
      <c r="J4" s="160"/>
      <c r="K4" s="160"/>
      <c r="L4" s="160"/>
      <c r="M4" s="160"/>
      <c r="N4" s="160"/>
      <c r="O4" s="160"/>
      <c r="P4" s="160"/>
      <c r="Q4" s="161"/>
    </row>
    <row r="5" spans="3:20" ht="18" x14ac:dyDescent="0.25">
      <c r="C5" s="11"/>
      <c r="D5" s="160" t="s">
        <v>1</v>
      </c>
      <c r="E5" s="160"/>
      <c r="F5" s="160"/>
      <c r="G5" s="160"/>
      <c r="H5" s="160"/>
      <c r="I5" s="160"/>
      <c r="J5" s="160"/>
      <c r="K5" s="160"/>
      <c r="L5" s="160"/>
      <c r="M5" s="160"/>
      <c r="N5" s="160"/>
      <c r="O5" s="160"/>
      <c r="P5" s="160"/>
      <c r="Q5" s="161"/>
    </row>
    <row r="6" spans="3:20" ht="18" x14ac:dyDescent="0.25">
      <c r="C6" s="11"/>
      <c r="D6" s="165" t="s">
        <v>246</v>
      </c>
      <c r="E6" s="165"/>
      <c r="F6" s="165"/>
      <c r="G6" s="165"/>
      <c r="H6" s="165"/>
      <c r="I6" s="165"/>
      <c r="J6" s="165"/>
      <c r="K6" s="165"/>
      <c r="L6" s="165"/>
      <c r="M6" s="165"/>
      <c r="N6" s="165"/>
      <c r="O6" s="165"/>
      <c r="P6" s="165"/>
      <c r="Q6" s="166"/>
    </row>
    <row r="7" spans="3:20" x14ac:dyDescent="0.25">
      <c r="C7" s="11"/>
      <c r="D7"/>
      <c r="E7"/>
      <c r="G7"/>
      <c r="H7"/>
      <c r="M7"/>
      <c r="N7"/>
      <c r="O7"/>
      <c r="P7"/>
      <c r="Q7" s="12"/>
    </row>
    <row r="8" spans="3:20" ht="15.75" thickBot="1" x14ac:dyDescent="0.3">
      <c r="C8" s="11"/>
      <c r="D8"/>
      <c r="E8"/>
      <c r="G8"/>
      <c r="H8"/>
      <c r="M8"/>
      <c r="N8"/>
      <c r="O8"/>
      <c r="P8"/>
      <c r="Q8" s="12"/>
    </row>
    <row r="9" spans="3:20" ht="54" customHeight="1" x14ac:dyDescent="0.25">
      <c r="C9" s="17" t="s">
        <v>19</v>
      </c>
      <c r="D9" s="122" t="s">
        <v>112</v>
      </c>
      <c r="E9" s="123"/>
      <c r="F9" s="123"/>
      <c r="G9" s="123"/>
      <c r="H9" s="123"/>
      <c r="I9" s="123"/>
      <c r="J9" s="123"/>
      <c r="K9" s="123"/>
      <c r="L9" s="123"/>
      <c r="M9" s="123"/>
      <c r="N9" s="123"/>
      <c r="O9" s="123"/>
      <c r="P9" s="123"/>
      <c r="Q9" s="124"/>
    </row>
    <row r="10" spans="3:20" ht="15.75" customHeight="1" x14ac:dyDescent="0.25">
      <c r="C10" s="162" t="s">
        <v>2</v>
      </c>
      <c r="D10" s="125" t="s">
        <v>3</v>
      </c>
      <c r="E10" s="125" t="s">
        <v>18</v>
      </c>
      <c r="F10" s="125" t="s">
        <v>4</v>
      </c>
      <c r="G10" s="137" t="s">
        <v>5</v>
      </c>
      <c r="H10" s="138"/>
      <c r="I10" s="138"/>
      <c r="J10" s="138"/>
      <c r="K10" s="138"/>
      <c r="L10" s="138"/>
      <c r="M10" s="138"/>
      <c r="N10" s="139"/>
      <c r="O10" s="128" t="s">
        <v>6</v>
      </c>
      <c r="P10" s="129"/>
      <c r="Q10" s="130"/>
    </row>
    <row r="11" spans="3:20" ht="27.75" customHeight="1" x14ac:dyDescent="0.25">
      <c r="C11" s="163"/>
      <c r="D11" s="126"/>
      <c r="E11" s="126"/>
      <c r="F11" s="126"/>
      <c r="G11" s="125" t="s">
        <v>7</v>
      </c>
      <c r="H11" s="125" t="s">
        <v>8</v>
      </c>
      <c r="I11" s="137" t="s">
        <v>9</v>
      </c>
      <c r="J11" s="138"/>
      <c r="K11" s="138"/>
      <c r="L11" s="139"/>
      <c r="M11" s="140" t="s">
        <v>10</v>
      </c>
      <c r="N11" s="141"/>
      <c r="O11" s="131"/>
      <c r="P11" s="132"/>
      <c r="Q11" s="133"/>
    </row>
    <row r="12" spans="3:20" ht="31.5" x14ac:dyDescent="0.25">
      <c r="C12" s="164"/>
      <c r="D12" s="127"/>
      <c r="E12" s="127"/>
      <c r="F12" s="127"/>
      <c r="G12" s="127"/>
      <c r="H12" s="127"/>
      <c r="I12" s="18" t="s">
        <v>11</v>
      </c>
      <c r="J12" s="18" t="s">
        <v>12</v>
      </c>
      <c r="K12" s="18" t="s">
        <v>13</v>
      </c>
      <c r="L12" s="18" t="s">
        <v>14</v>
      </c>
      <c r="M12" s="19" t="s">
        <v>15</v>
      </c>
      <c r="N12" s="19" t="s">
        <v>16</v>
      </c>
      <c r="O12" s="134"/>
      <c r="P12" s="135"/>
      <c r="Q12" s="136"/>
    </row>
    <row r="13" spans="3:20" ht="97.5" customHeight="1" x14ac:dyDescent="0.25">
      <c r="C13" s="143" t="s">
        <v>252</v>
      </c>
      <c r="D13" s="84" t="s">
        <v>115</v>
      </c>
      <c r="E13" s="142" t="s">
        <v>113</v>
      </c>
      <c r="F13" s="142" t="s">
        <v>114</v>
      </c>
      <c r="G13" s="93">
        <v>4</v>
      </c>
      <c r="H13" s="84" t="s">
        <v>17</v>
      </c>
      <c r="I13" s="23">
        <v>5</v>
      </c>
      <c r="J13" s="23">
        <v>5</v>
      </c>
      <c r="K13" s="23">
        <v>5</v>
      </c>
      <c r="L13" s="24"/>
      <c r="M13" s="178">
        <f>IFERROR((K13-K14)/K14,"ND")</f>
        <v>0.25</v>
      </c>
      <c r="N13" s="178">
        <f>IFERROR(((I13+J13+K13)-(I14+J14+K14))/(I14+J14+K14),"ND")</f>
        <v>0.25</v>
      </c>
      <c r="O13" s="167" t="s">
        <v>245</v>
      </c>
      <c r="P13" s="69"/>
      <c r="Q13" s="168"/>
    </row>
    <row r="14" spans="3:20" ht="97.5" customHeight="1" x14ac:dyDescent="0.25">
      <c r="C14" s="144"/>
      <c r="D14" s="85"/>
      <c r="E14" s="111"/>
      <c r="F14" s="111"/>
      <c r="G14" s="70"/>
      <c r="H14" s="85"/>
      <c r="I14" s="25">
        <v>4</v>
      </c>
      <c r="J14" s="25">
        <v>4</v>
      </c>
      <c r="K14" s="25">
        <v>4</v>
      </c>
      <c r="L14" s="26">
        <v>4</v>
      </c>
      <c r="M14" s="156"/>
      <c r="N14" s="156"/>
      <c r="O14" s="169"/>
      <c r="P14" s="153"/>
      <c r="Q14" s="170"/>
    </row>
    <row r="15" spans="3:20" ht="63.75" customHeight="1" x14ac:dyDescent="0.25">
      <c r="C15" s="145" t="s">
        <v>98</v>
      </c>
      <c r="D15" s="147" t="s">
        <v>51</v>
      </c>
      <c r="E15" s="149" t="s">
        <v>89</v>
      </c>
      <c r="F15" s="149" t="s">
        <v>90</v>
      </c>
      <c r="G15" s="151">
        <v>16737</v>
      </c>
      <c r="H15" s="149" t="s">
        <v>91</v>
      </c>
      <c r="I15" s="27">
        <v>3184</v>
      </c>
      <c r="J15" s="28">
        <v>4496</v>
      </c>
      <c r="K15" s="29">
        <v>4674</v>
      </c>
      <c r="L15" s="30"/>
      <c r="M15" s="155">
        <f>IFERROR(K15/K16,"ND")</f>
        <v>1.0283828382838285</v>
      </c>
      <c r="N15" s="155">
        <f>IFERROR(((I15+J15+K15+L15)/(I16+J16+K16+L16)),"ND")</f>
        <v>0.73812511202724507</v>
      </c>
      <c r="O15" s="171" t="s">
        <v>247</v>
      </c>
      <c r="P15" s="171"/>
      <c r="Q15" s="172"/>
    </row>
    <row r="16" spans="3:20" ht="64.5" customHeight="1" x14ac:dyDescent="0.25">
      <c r="C16" s="146"/>
      <c r="D16" s="148"/>
      <c r="E16" s="150"/>
      <c r="F16" s="148" t="s">
        <v>90</v>
      </c>
      <c r="G16" s="152"/>
      <c r="H16" s="148"/>
      <c r="I16" s="27">
        <v>3092</v>
      </c>
      <c r="J16" s="31">
        <v>4557</v>
      </c>
      <c r="K16" s="27">
        <v>4545</v>
      </c>
      <c r="L16" s="32">
        <v>4543</v>
      </c>
      <c r="M16" s="156"/>
      <c r="N16" s="156"/>
      <c r="O16" s="173"/>
      <c r="P16" s="173"/>
      <c r="Q16" s="174"/>
      <c r="T16" s="6"/>
    </row>
    <row r="17" spans="3:18" ht="54" customHeight="1" x14ac:dyDescent="0.25">
      <c r="C17" s="102" t="s">
        <v>116</v>
      </c>
      <c r="D17" s="153" t="s">
        <v>117</v>
      </c>
      <c r="E17" s="58" t="s">
        <v>89</v>
      </c>
      <c r="F17" s="33" t="s">
        <v>90</v>
      </c>
      <c r="G17" s="71">
        <f t="shared" ref="G17" si="0">I18+J18+K18+L18</f>
        <v>48</v>
      </c>
      <c r="H17" s="110" t="s">
        <v>91</v>
      </c>
      <c r="I17" s="25">
        <v>12</v>
      </c>
      <c r="J17" s="34">
        <v>12</v>
      </c>
      <c r="K17" s="25">
        <v>12</v>
      </c>
      <c r="L17" s="35"/>
      <c r="M17" s="155">
        <f>IFERROR(K17/K18,"ND")</f>
        <v>1</v>
      </c>
      <c r="N17" s="155">
        <f>IFERROR(((I17+J17+K17+L17)/(I18+J18+K18+L18)),"ND")</f>
        <v>0.75</v>
      </c>
      <c r="O17" s="74" t="s">
        <v>203</v>
      </c>
      <c r="P17" s="75"/>
      <c r="Q17" s="76"/>
    </row>
    <row r="18" spans="3:18" ht="49.5" customHeight="1" x14ac:dyDescent="0.25">
      <c r="C18" s="68"/>
      <c r="D18" s="154"/>
      <c r="E18" s="110"/>
      <c r="F18" s="25" t="s">
        <v>90</v>
      </c>
      <c r="G18" s="71"/>
      <c r="H18" s="110"/>
      <c r="I18" s="36">
        <v>12</v>
      </c>
      <c r="J18" s="37">
        <v>12</v>
      </c>
      <c r="K18" s="36">
        <v>12</v>
      </c>
      <c r="L18" s="38">
        <v>12</v>
      </c>
      <c r="M18" s="156"/>
      <c r="N18" s="156"/>
      <c r="O18" s="77"/>
      <c r="P18" s="78"/>
      <c r="Q18" s="79"/>
    </row>
    <row r="19" spans="3:18" ht="31.5" customHeight="1" x14ac:dyDescent="0.25">
      <c r="C19" s="80" t="s">
        <v>118</v>
      </c>
      <c r="D19" s="20" t="s">
        <v>52</v>
      </c>
      <c r="E19" s="84" t="s">
        <v>89</v>
      </c>
      <c r="F19" s="56" t="s">
        <v>90</v>
      </c>
      <c r="G19" s="84">
        <f t="shared" ref="G19" si="1">I20+J20+K20+L20</f>
        <v>24</v>
      </c>
      <c r="H19" s="58" t="s">
        <v>91</v>
      </c>
      <c r="I19" s="25">
        <v>6</v>
      </c>
      <c r="J19" s="39">
        <v>6</v>
      </c>
      <c r="K19" s="25">
        <v>6</v>
      </c>
      <c r="L19" s="40"/>
      <c r="M19" s="155">
        <f>IFERROR(K19/K20,"ND")</f>
        <v>1</v>
      </c>
      <c r="N19" s="155">
        <f>IFERROR(((I19+J19+K19+L19)/(I20+J20+K20+L20)),"ND")</f>
        <v>0.75</v>
      </c>
      <c r="O19" s="176" t="s">
        <v>204</v>
      </c>
      <c r="P19" s="75"/>
      <c r="Q19" s="75"/>
      <c r="R19" s="15"/>
    </row>
    <row r="20" spans="3:18" ht="42" customHeight="1" x14ac:dyDescent="0.25">
      <c r="C20" s="81" t="s">
        <v>20</v>
      </c>
      <c r="D20" s="41" t="s">
        <v>119</v>
      </c>
      <c r="E20" s="85"/>
      <c r="F20" s="70" t="s">
        <v>90</v>
      </c>
      <c r="G20" s="85"/>
      <c r="H20" s="111"/>
      <c r="I20" s="42">
        <v>6</v>
      </c>
      <c r="J20" s="34">
        <v>6</v>
      </c>
      <c r="K20" s="42">
        <v>6</v>
      </c>
      <c r="L20" s="26">
        <v>6</v>
      </c>
      <c r="M20" s="156"/>
      <c r="N20" s="156"/>
      <c r="O20" s="177"/>
      <c r="P20" s="78"/>
      <c r="Q20" s="78"/>
      <c r="R20" s="15"/>
    </row>
    <row r="21" spans="3:18" ht="38.25" customHeight="1" x14ac:dyDescent="0.25">
      <c r="C21" s="68" t="s">
        <v>120</v>
      </c>
      <c r="D21" s="21" t="s">
        <v>53</v>
      </c>
      <c r="E21" s="71" t="s">
        <v>89</v>
      </c>
      <c r="F21" s="94" t="s">
        <v>90</v>
      </c>
      <c r="G21" s="71">
        <f t="shared" ref="G21:G83" si="2">I22+J22+K22+L22</f>
        <v>12</v>
      </c>
      <c r="H21" s="110" t="s">
        <v>91</v>
      </c>
      <c r="I21" s="25">
        <v>3</v>
      </c>
      <c r="J21" s="39">
        <v>3</v>
      </c>
      <c r="K21" s="25">
        <v>3</v>
      </c>
      <c r="L21" s="26"/>
      <c r="M21" s="155">
        <f>IFERROR(K21/K22,"ND")</f>
        <v>1</v>
      </c>
      <c r="N21" s="155">
        <f>IFERROR(((I21+J21+K21+L21)/(I22+J22+K22+L22)),"ND")</f>
        <v>0.75</v>
      </c>
      <c r="O21" s="62" t="s">
        <v>205</v>
      </c>
      <c r="P21" s="63"/>
      <c r="Q21" s="63"/>
      <c r="R21" s="15"/>
    </row>
    <row r="22" spans="3:18" ht="41.25" customHeight="1" x14ac:dyDescent="0.25">
      <c r="C22" s="68" t="s">
        <v>21</v>
      </c>
      <c r="D22" s="41" t="s">
        <v>121</v>
      </c>
      <c r="E22" s="85"/>
      <c r="F22" s="70" t="s">
        <v>90</v>
      </c>
      <c r="G22" s="85"/>
      <c r="H22" s="111"/>
      <c r="I22" s="42">
        <v>3</v>
      </c>
      <c r="J22" s="34">
        <v>3</v>
      </c>
      <c r="K22" s="42">
        <v>3</v>
      </c>
      <c r="L22" s="35">
        <v>3</v>
      </c>
      <c r="M22" s="156"/>
      <c r="N22" s="156"/>
      <c r="O22" s="77"/>
      <c r="P22" s="78"/>
      <c r="Q22" s="78"/>
      <c r="R22" s="15"/>
    </row>
    <row r="23" spans="3:18" ht="37.5" customHeight="1" x14ac:dyDescent="0.25">
      <c r="C23" s="102" t="s">
        <v>122</v>
      </c>
      <c r="D23" s="120" t="s">
        <v>54</v>
      </c>
      <c r="E23" s="71" t="s">
        <v>89</v>
      </c>
      <c r="F23" s="94" t="s">
        <v>90</v>
      </c>
      <c r="G23" s="84">
        <f t="shared" si="2"/>
        <v>12</v>
      </c>
      <c r="H23" s="110" t="s">
        <v>91</v>
      </c>
      <c r="I23" s="25">
        <v>3</v>
      </c>
      <c r="J23" s="39">
        <v>3</v>
      </c>
      <c r="K23" s="25">
        <v>3</v>
      </c>
      <c r="L23" s="26"/>
      <c r="M23" s="155">
        <f>IFERROR(K23/K24,"ND")</f>
        <v>1</v>
      </c>
      <c r="N23" s="155">
        <f>IFERROR(((I23+J23+K23+L23)/(I24+J24+K24+L24)),"ND")</f>
        <v>0.75</v>
      </c>
      <c r="O23" s="74" t="s">
        <v>206</v>
      </c>
      <c r="P23" s="75"/>
      <c r="Q23" s="76"/>
    </row>
    <row r="24" spans="3:18" ht="45.75" customHeight="1" x14ac:dyDescent="0.25">
      <c r="C24" s="68" t="s">
        <v>22</v>
      </c>
      <c r="D24" s="121" t="s">
        <v>123</v>
      </c>
      <c r="E24" s="71"/>
      <c r="F24" s="94" t="s">
        <v>90</v>
      </c>
      <c r="G24" s="85"/>
      <c r="H24" s="110"/>
      <c r="I24" s="36">
        <v>3</v>
      </c>
      <c r="J24" s="37">
        <v>3</v>
      </c>
      <c r="K24" s="42">
        <v>3</v>
      </c>
      <c r="L24" s="38">
        <v>3</v>
      </c>
      <c r="M24" s="156"/>
      <c r="N24" s="156"/>
      <c r="O24" s="77"/>
      <c r="P24" s="78"/>
      <c r="Q24" s="79"/>
    </row>
    <row r="25" spans="3:18" ht="54.75" customHeight="1" x14ac:dyDescent="0.25">
      <c r="C25" s="102" t="s">
        <v>124</v>
      </c>
      <c r="D25" s="22" t="s">
        <v>55</v>
      </c>
      <c r="E25" s="84" t="s">
        <v>89</v>
      </c>
      <c r="F25" s="56" t="s">
        <v>90</v>
      </c>
      <c r="G25" s="84">
        <f t="shared" si="2"/>
        <v>20</v>
      </c>
      <c r="H25" s="58" t="s">
        <v>91</v>
      </c>
      <c r="I25" s="25">
        <v>5</v>
      </c>
      <c r="J25" s="43">
        <v>5</v>
      </c>
      <c r="K25" s="44">
        <v>5</v>
      </c>
      <c r="L25" s="26"/>
      <c r="M25" s="155">
        <f>IFERROR(K25/K26,"ND")</f>
        <v>1</v>
      </c>
      <c r="N25" s="155">
        <f>IFERROR(((I25+J25+K25+L25)/(I26+J26+K26+L26)),"ND")</f>
        <v>0.75</v>
      </c>
      <c r="O25" s="74" t="s">
        <v>241</v>
      </c>
      <c r="P25" s="75"/>
      <c r="Q25" s="76"/>
    </row>
    <row r="26" spans="3:18" ht="45.75" customHeight="1" x14ac:dyDescent="0.25">
      <c r="C26" s="68" t="s">
        <v>23</v>
      </c>
      <c r="D26" s="45" t="s">
        <v>125</v>
      </c>
      <c r="E26" s="85"/>
      <c r="F26" s="70" t="s">
        <v>90</v>
      </c>
      <c r="G26" s="85"/>
      <c r="H26" s="70"/>
      <c r="I26" s="25">
        <v>5</v>
      </c>
      <c r="J26" s="39">
        <v>5</v>
      </c>
      <c r="K26" s="25">
        <v>5</v>
      </c>
      <c r="L26" s="26">
        <v>5</v>
      </c>
      <c r="M26" s="156"/>
      <c r="N26" s="156"/>
      <c r="O26" s="77"/>
      <c r="P26" s="78"/>
      <c r="Q26" s="79"/>
    </row>
    <row r="27" spans="3:18" ht="63.75" customHeight="1" x14ac:dyDescent="0.25">
      <c r="C27" s="102" t="s">
        <v>126</v>
      </c>
      <c r="D27" s="120" t="s">
        <v>56</v>
      </c>
      <c r="E27" s="84" t="s">
        <v>89</v>
      </c>
      <c r="F27" s="56" t="s">
        <v>90</v>
      </c>
      <c r="G27" s="84">
        <f t="shared" si="2"/>
        <v>12</v>
      </c>
      <c r="H27" s="58" t="s">
        <v>91</v>
      </c>
      <c r="I27" s="42">
        <v>3</v>
      </c>
      <c r="J27" s="34">
        <v>3</v>
      </c>
      <c r="K27" s="42">
        <v>3</v>
      </c>
      <c r="L27" s="35"/>
      <c r="M27" s="155">
        <f>IFERROR(K27/K28,"ND")</f>
        <v>1</v>
      </c>
      <c r="N27" s="155">
        <f>IFERROR(((I27+J27+K27+L27)/(I28+J28+K28+L28)),"ND")</f>
        <v>0.75</v>
      </c>
      <c r="O27" s="98" t="s">
        <v>207</v>
      </c>
      <c r="P27" s="98"/>
      <c r="Q27" s="99"/>
    </row>
    <row r="28" spans="3:18" ht="57" customHeight="1" x14ac:dyDescent="0.25">
      <c r="C28" s="103" t="s">
        <v>24</v>
      </c>
      <c r="D28" s="121" t="s">
        <v>127</v>
      </c>
      <c r="E28" s="85"/>
      <c r="F28" s="70" t="s">
        <v>90</v>
      </c>
      <c r="G28" s="85"/>
      <c r="H28" s="111"/>
      <c r="I28" s="25">
        <v>3</v>
      </c>
      <c r="J28" s="37">
        <v>3</v>
      </c>
      <c r="K28" s="36">
        <v>3</v>
      </c>
      <c r="L28" s="38">
        <v>3</v>
      </c>
      <c r="M28" s="156"/>
      <c r="N28" s="156"/>
      <c r="O28" s="114"/>
      <c r="P28" s="114"/>
      <c r="Q28" s="115"/>
    </row>
    <row r="29" spans="3:18" ht="58.5" customHeight="1" x14ac:dyDescent="0.25">
      <c r="C29" s="102" t="s">
        <v>128</v>
      </c>
      <c r="D29" s="120" t="s">
        <v>57</v>
      </c>
      <c r="E29" s="84" t="s">
        <v>89</v>
      </c>
      <c r="F29" s="56" t="s">
        <v>90</v>
      </c>
      <c r="G29" s="84">
        <f t="shared" si="2"/>
        <v>4</v>
      </c>
      <c r="H29" s="56" t="s">
        <v>91</v>
      </c>
      <c r="I29" s="25">
        <v>1</v>
      </c>
      <c r="J29" s="39">
        <v>1</v>
      </c>
      <c r="K29" s="25">
        <v>1</v>
      </c>
      <c r="L29" s="26"/>
      <c r="M29" s="155">
        <f>IFERROR(K29/K30,"ND")</f>
        <v>1</v>
      </c>
      <c r="N29" s="155">
        <f>IFERROR(((I29+J29+K29+L29)/(I30+J30+K30+L30)),"ND")</f>
        <v>0.75</v>
      </c>
      <c r="O29" s="62" t="s">
        <v>208</v>
      </c>
      <c r="P29" s="63"/>
      <c r="Q29" s="64"/>
    </row>
    <row r="30" spans="3:18" ht="54.75" customHeight="1" x14ac:dyDescent="0.25">
      <c r="C30" s="103" t="s">
        <v>25</v>
      </c>
      <c r="D30" s="121" t="s">
        <v>129</v>
      </c>
      <c r="E30" s="85"/>
      <c r="F30" s="70" t="s">
        <v>90</v>
      </c>
      <c r="G30" s="85"/>
      <c r="H30" s="70"/>
      <c r="I30" s="25">
        <v>1</v>
      </c>
      <c r="J30" s="39">
        <v>1</v>
      </c>
      <c r="K30" s="25">
        <v>1</v>
      </c>
      <c r="L30" s="26">
        <v>1</v>
      </c>
      <c r="M30" s="156"/>
      <c r="N30" s="156"/>
      <c r="O30" s="95"/>
      <c r="P30" s="96"/>
      <c r="Q30" s="97"/>
    </row>
    <row r="31" spans="3:18" ht="68.25" customHeight="1" x14ac:dyDescent="0.25">
      <c r="C31" s="68" t="s">
        <v>130</v>
      </c>
      <c r="D31" s="120" t="s">
        <v>58</v>
      </c>
      <c r="E31" s="71" t="s">
        <v>89</v>
      </c>
      <c r="F31" s="94" t="s">
        <v>90</v>
      </c>
      <c r="G31" s="71">
        <f t="shared" si="2"/>
        <v>4</v>
      </c>
      <c r="H31" s="110" t="s">
        <v>91</v>
      </c>
      <c r="I31" s="42">
        <v>1</v>
      </c>
      <c r="J31" s="34">
        <v>1</v>
      </c>
      <c r="K31" s="42">
        <v>1</v>
      </c>
      <c r="L31" s="35"/>
      <c r="M31" s="155">
        <f>IFERROR(K31/K32,"ND")</f>
        <v>1</v>
      </c>
      <c r="N31" s="155">
        <f>IFERROR(((I31+J31+K31+L31)/(I32+J32+K32+L32)),"ND")</f>
        <v>0.75</v>
      </c>
      <c r="O31" s="74" t="s">
        <v>209</v>
      </c>
      <c r="P31" s="75"/>
      <c r="Q31" s="76"/>
    </row>
    <row r="32" spans="3:18" ht="69.75" customHeight="1" x14ac:dyDescent="0.25">
      <c r="C32" s="103" t="s">
        <v>26</v>
      </c>
      <c r="D32" s="121" t="s">
        <v>131</v>
      </c>
      <c r="E32" s="85"/>
      <c r="F32" s="70" t="s">
        <v>90</v>
      </c>
      <c r="G32" s="85"/>
      <c r="H32" s="111"/>
      <c r="I32" s="25">
        <v>1</v>
      </c>
      <c r="J32" s="34">
        <v>1</v>
      </c>
      <c r="K32" s="42">
        <v>1</v>
      </c>
      <c r="L32" s="35">
        <v>1</v>
      </c>
      <c r="M32" s="156"/>
      <c r="N32" s="156"/>
      <c r="O32" s="95"/>
      <c r="P32" s="96"/>
      <c r="Q32" s="97"/>
    </row>
    <row r="33" spans="3:17" ht="71.25" customHeight="1" x14ac:dyDescent="0.25">
      <c r="C33" s="68" t="s">
        <v>132</v>
      </c>
      <c r="D33" s="90" t="s">
        <v>59</v>
      </c>
      <c r="E33" s="72" t="s">
        <v>89</v>
      </c>
      <c r="F33" s="82" t="s">
        <v>90</v>
      </c>
      <c r="G33" s="71">
        <v>793</v>
      </c>
      <c r="H33" s="117" t="s">
        <v>91</v>
      </c>
      <c r="I33" s="42">
        <v>205</v>
      </c>
      <c r="J33" s="37">
        <v>207</v>
      </c>
      <c r="K33" s="36">
        <v>192</v>
      </c>
      <c r="L33" s="38"/>
      <c r="M33" s="155">
        <f>IFERROR(K33/K34,"ND")</f>
        <v>1.0052356020942408</v>
      </c>
      <c r="N33" s="155">
        <f>IFERROR(((I33+J33+K33+L33)/(I34+J34+K34+L34)),"ND")</f>
        <v>0.76262626262626265</v>
      </c>
      <c r="O33" s="74" t="s">
        <v>210</v>
      </c>
      <c r="P33" s="75"/>
      <c r="Q33" s="76"/>
    </row>
    <row r="34" spans="3:17" ht="78" customHeight="1" x14ac:dyDescent="0.25">
      <c r="C34" s="103" t="s">
        <v>27</v>
      </c>
      <c r="D34" s="69" t="s">
        <v>133</v>
      </c>
      <c r="E34" s="105"/>
      <c r="F34" s="83" t="s">
        <v>90</v>
      </c>
      <c r="G34" s="85"/>
      <c r="H34" s="116"/>
      <c r="I34" s="25">
        <v>205</v>
      </c>
      <c r="J34" s="39">
        <v>205</v>
      </c>
      <c r="K34" s="25">
        <v>191</v>
      </c>
      <c r="L34" s="26">
        <v>191</v>
      </c>
      <c r="M34" s="156"/>
      <c r="N34" s="156"/>
      <c r="O34" s="95"/>
      <c r="P34" s="96"/>
      <c r="Q34" s="97"/>
    </row>
    <row r="35" spans="3:17" ht="97.5" customHeight="1" x14ac:dyDescent="0.25">
      <c r="C35" s="102" t="s">
        <v>134</v>
      </c>
      <c r="D35" s="54" t="s">
        <v>61</v>
      </c>
      <c r="E35" s="84" t="s">
        <v>89</v>
      </c>
      <c r="F35" s="56" t="s">
        <v>90</v>
      </c>
      <c r="G35" s="84">
        <f t="shared" si="2"/>
        <v>24</v>
      </c>
      <c r="H35" s="82" t="s">
        <v>91</v>
      </c>
      <c r="I35" s="43">
        <v>6</v>
      </c>
      <c r="J35" s="34">
        <v>6</v>
      </c>
      <c r="K35" s="42">
        <v>6</v>
      </c>
      <c r="L35" s="35"/>
      <c r="M35" s="155">
        <f>IFERROR(K35/K36,"ND")</f>
        <v>1</v>
      </c>
      <c r="N35" s="155">
        <f>IFERROR(((I35+J35+K35+L35)/(I36+J36+K36+L36)),"ND")</f>
        <v>0.75</v>
      </c>
      <c r="O35" s="74" t="s">
        <v>211</v>
      </c>
      <c r="P35" s="75"/>
      <c r="Q35" s="76"/>
    </row>
    <row r="36" spans="3:17" ht="90" customHeight="1" x14ac:dyDescent="0.25">
      <c r="C36" s="103" t="s">
        <v>29</v>
      </c>
      <c r="D36" s="69" t="s">
        <v>135</v>
      </c>
      <c r="E36" s="85"/>
      <c r="F36" s="70" t="s">
        <v>90</v>
      </c>
      <c r="G36" s="85"/>
      <c r="H36" s="83"/>
      <c r="I36" s="46">
        <v>6</v>
      </c>
      <c r="J36" s="37">
        <v>6</v>
      </c>
      <c r="K36" s="36">
        <v>6</v>
      </c>
      <c r="L36" s="38">
        <v>6</v>
      </c>
      <c r="M36" s="156"/>
      <c r="N36" s="156"/>
      <c r="O36" s="95"/>
      <c r="P36" s="96"/>
      <c r="Q36" s="97"/>
    </row>
    <row r="37" spans="3:17" ht="67.5" customHeight="1" x14ac:dyDescent="0.25">
      <c r="C37" s="102" t="s">
        <v>136</v>
      </c>
      <c r="D37" s="54" t="s">
        <v>87</v>
      </c>
      <c r="E37" s="84" t="s">
        <v>89</v>
      </c>
      <c r="F37" s="56" t="s">
        <v>90</v>
      </c>
      <c r="G37" s="84">
        <f t="shared" si="2"/>
        <v>672</v>
      </c>
      <c r="H37" s="82" t="s">
        <v>91</v>
      </c>
      <c r="I37" s="43">
        <v>168</v>
      </c>
      <c r="J37" s="39">
        <v>168</v>
      </c>
      <c r="K37" s="25">
        <v>168</v>
      </c>
      <c r="L37" s="26"/>
      <c r="M37" s="155">
        <f>IFERROR(K37/K38,"ND")</f>
        <v>1</v>
      </c>
      <c r="N37" s="155">
        <f>IFERROR(((I37+J37+K37+L37)/(I38+J38+K38+L38)),"ND")</f>
        <v>0.75</v>
      </c>
      <c r="O37" s="74" t="s">
        <v>212</v>
      </c>
      <c r="P37" s="75"/>
      <c r="Q37" s="76"/>
    </row>
    <row r="38" spans="3:17" ht="78" customHeight="1" x14ac:dyDescent="0.25">
      <c r="C38" s="103" t="s">
        <v>137</v>
      </c>
      <c r="D38" s="69" t="s">
        <v>138</v>
      </c>
      <c r="E38" s="85"/>
      <c r="F38" s="70" t="s">
        <v>90</v>
      </c>
      <c r="G38" s="85"/>
      <c r="H38" s="83"/>
      <c r="I38" s="46">
        <v>168</v>
      </c>
      <c r="J38" s="37">
        <v>168</v>
      </c>
      <c r="K38" s="36">
        <v>168</v>
      </c>
      <c r="L38" s="38">
        <v>168</v>
      </c>
      <c r="M38" s="156"/>
      <c r="N38" s="156"/>
      <c r="O38" s="95"/>
      <c r="P38" s="96"/>
      <c r="Q38" s="97"/>
    </row>
    <row r="39" spans="3:17" ht="53.25" customHeight="1" x14ac:dyDescent="0.25">
      <c r="C39" s="102" t="s">
        <v>139</v>
      </c>
      <c r="D39" s="54" t="s">
        <v>62</v>
      </c>
      <c r="E39" s="84" t="s">
        <v>89</v>
      </c>
      <c r="F39" s="56" t="s">
        <v>90</v>
      </c>
      <c r="G39" s="84">
        <f t="shared" si="2"/>
        <v>34</v>
      </c>
      <c r="H39" s="82" t="s">
        <v>91</v>
      </c>
      <c r="I39" s="43">
        <v>15</v>
      </c>
      <c r="J39" s="39">
        <v>15</v>
      </c>
      <c r="K39" s="25">
        <v>2</v>
      </c>
      <c r="L39" s="26"/>
      <c r="M39" s="155">
        <f>IFERROR(K39/K40,"ND")</f>
        <v>1</v>
      </c>
      <c r="N39" s="155">
        <f>IFERROR(((I39+J39+K39+L39)/(I40+J40+K40+L40)),"ND")</f>
        <v>0.94117647058823528</v>
      </c>
      <c r="O39" s="74" t="s">
        <v>213</v>
      </c>
      <c r="P39" s="75"/>
      <c r="Q39" s="76"/>
    </row>
    <row r="40" spans="3:17" ht="57.75" customHeight="1" x14ac:dyDescent="0.25">
      <c r="C40" s="103" t="s">
        <v>30</v>
      </c>
      <c r="D40" s="69" t="s">
        <v>140</v>
      </c>
      <c r="E40" s="85"/>
      <c r="F40" s="70" t="s">
        <v>90</v>
      </c>
      <c r="G40" s="85"/>
      <c r="H40" s="83"/>
      <c r="I40" s="33">
        <v>15</v>
      </c>
      <c r="J40" s="37">
        <v>15</v>
      </c>
      <c r="K40" s="36">
        <v>2</v>
      </c>
      <c r="L40" s="38">
        <v>2</v>
      </c>
      <c r="M40" s="156"/>
      <c r="N40" s="156"/>
      <c r="O40" s="95"/>
      <c r="P40" s="96"/>
      <c r="Q40" s="97"/>
    </row>
    <row r="41" spans="3:17" ht="67.5" customHeight="1" x14ac:dyDescent="0.25">
      <c r="C41" s="102" t="s">
        <v>141</v>
      </c>
      <c r="D41" s="54" t="s">
        <v>63</v>
      </c>
      <c r="E41" s="84" t="s">
        <v>89</v>
      </c>
      <c r="F41" s="56" t="s">
        <v>90</v>
      </c>
      <c r="G41" s="84">
        <f t="shared" si="2"/>
        <v>15</v>
      </c>
      <c r="H41" s="82" t="s">
        <v>91</v>
      </c>
      <c r="I41" s="25">
        <v>4</v>
      </c>
      <c r="J41" s="39">
        <v>6</v>
      </c>
      <c r="K41" s="25">
        <v>4</v>
      </c>
      <c r="L41" s="26"/>
      <c r="M41" s="155">
        <f>IFERROR(K41/K42,"ND")</f>
        <v>1</v>
      </c>
      <c r="N41" s="155">
        <f>IFERROR(((I41+J41+K41+L41)/(I42+J42+K42+L42)),"ND")</f>
        <v>0.93333333333333335</v>
      </c>
      <c r="O41" s="74" t="s">
        <v>214</v>
      </c>
      <c r="P41" s="75"/>
      <c r="Q41" s="76"/>
    </row>
    <row r="42" spans="3:17" ht="74.25" customHeight="1" x14ac:dyDescent="0.25">
      <c r="C42" s="103" t="s">
        <v>31</v>
      </c>
      <c r="D42" s="69" t="s">
        <v>142</v>
      </c>
      <c r="E42" s="85"/>
      <c r="F42" s="70" t="s">
        <v>90</v>
      </c>
      <c r="G42" s="85"/>
      <c r="H42" s="83"/>
      <c r="I42" s="36">
        <v>4</v>
      </c>
      <c r="J42" s="37">
        <v>4</v>
      </c>
      <c r="K42" s="36">
        <v>4</v>
      </c>
      <c r="L42" s="38">
        <v>3</v>
      </c>
      <c r="M42" s="156"/>
      <c r="N42" s="156"/>
      <c r="O42" s="77"/>
      <c r="P42" s="78"/>
      <c r="Q42" s="79"/>
    </row>
    <row r="43" spans="3:17" ht="77.25" customHeight="1" x14ac:dyDescent="0.25">
      <c r="C43" s="102" t="s">
        <v>143</v>
      </c>
      <c r="D43" s="54" t="s">
        <v>64</v>
      </c>
      <c r="E43" s="84" t="s">
        <v>89</v>
      </c>
      <c r="F43" s="56" t="s">
        <v>90</v>
      </c>
      <c r="G43" s="84">
        <f t="shared" si="2"/>
        <v>48</v>
      </c>
      <c r="H43" s="82" t="s">
        <v>91</v>
      </c>
      <c r="I43" s="25">
        <v>12</v>
      </c>
      <c r="J43" s="39">
        <v>12</v>
      </c>
      <c r="K43" s="25">
        <v>12</v>
      </c>
      <c r="L43" s="26"/>
      <c r="M43" s="155">
        <f>IFERROR(K43/K44,"ND")</f>
        <v>1</v>
      </c>
      <c r="N43" s="155">
        <f>IFERROR(((I43+J43+K43+L43)/(I44+J44+K44+L44)),"ND")</f>
        <v>0.75</v>
      </c>
      <c r="O43" s="74" t="s">
        <v>215</v>
      </c>
      <c r="P43" s="75"/>
      <c r="Q43" s="76"/>
    </row>
    <row r="44" spans="3:17" ht="78" customHeight="1" x14ac:dyDescent="0.25">
      <c r="C44" s="103" t="s">
        <v>32</v>
      </c>
      <c r="D44" s="69" t="s">
        <v>144</v>
      </c>
      <c r="E44" s="85"/>
      <c r="F44" s="70" t="s">
        <v>90</v>
      </c>
      <c r="G44" s="85"/>
      <c r="H44" s="83"/>
      <c r="I44" s="36">
        <v>12</v>
      </c>
      <c r="J44" s="37">
        <v>12</v>
      </c>
      <c r="K44" s="36">
        <v>12</v>
      </c>
      <c r="L44" s="38">
        <v>12</v>
      </c>
      <c r="M44" s="156"/>
      <c r="N44" s="156"/>
      <c r="O44" s="95"/>
      <c r="P44" s="96"/>
      <c r="Q44" s="97"/>
    </row>
    <row r="45" spans="3:17" ht="69.75" customHeight="1" x14ac:dyDescent="0.25">
      <c r="C45" s="102" t="s">
        <v>145</v>
      </c>
      <c r="D45" s="54" t="s">
        <v>66</v>
      </c>
      <c r="E45" s="104" t="s">
        <v>89</v>
      </c>
      <c r="F45" s="82" t="s">
        <v>90</v>
      </c>
      <c r="G45" s="84">
        <f t="shared" si="2"/>
        <v>9035</v>
      </c>
      <c r="H45" s="82" t="s">
        <v>91</v>
      </c>
      <c r="I45" s="25">
        <v>2360</v>
      </c>
      <c r="J45" s="39">
        <v>2413</v>
      </c>
      <c r="K45" s="25">
        <v>2397</v>
      </c>
      <c r="L45" s="26"/>
      <c r="M45" s="155">
        <f>IFERROR(K45/K46,"ND")</f>
        <v>1.0620292423571112</v>
      </c>
      <c r="N45" s="155">
        <f>IFERROR(((I45+J45+K45+L45)/(I46+J46+K46+L46)),"ND")</f>
        <v>0.7935805201992252</v>
      </c>
      <c r="O45" s="74" t="s">
        <v>248</v>
      </c>
      <c r="P45" s="75"/>
      <c r="Q45" s="76"/>
    </row>
    <row r="46" spans="3:17" ht="59.25" customHeight="1" x14ac:dyDescent="0.25">
      <c r="C46" s="103" t="s">
        <v>27</v>
      </c>
      <c r="D46" s="69" t="s">
        <v>133</v>
      </c>
      <c r="E46" s="105"/>
      <c r="F46" s="83" t="s">
        <v>90</v>
      </c>
      <c r="G46" s="85"/>
      <c r="H46" s="83"/>
      <c r="I46" s="36">
        <v>2264</v>
      </c>
      <c r="J46" s="37">
        <v>2257</v>
      </c>
      <c r="K46" s="33">
        <v>2257</v>
      </c>
      <c r="L46" s="38">
        <v>2257</v>
      </c>
      <c r="M46" s="156"/>
      <c r="N46" s="156"/>
      <c r="O46" s="95"/>
      <c r="P46" s="96"/>
      <c r="Q46" s="97"/>
    </row>
    <row r="47" spans="3:17" ht="75" customHeight="1" x14ac:dyDescent="0.25">
      <c r="C47" s="102" t="s">
        <v>146</v>
      </c>
      <c r="D47" s="54" t="s">
        <v>67</v>
      </c>
      <c r="E47" s="84" t="s">
        <v>89</v>
      </c>
      <c r="F47" s="56" t="s">
        <v>90</v>
      </c>
      <c r="G47" s="84">
        <f t="shared" si="2"/>
        <v>3600</v>
      </c>
      <c r="H47" s="82" t="s">
        <v>91</v>
      </c>
      <c r="I47" s="25">
        <v>800</v>
      </c>
      <c r="J47" s="39">
        <v>950</v>
      </c>
      <c r="K47" s="25">
        <v>950</v>
      </c>
      <c r="L47" s="26"/>
      <c r="M47" s="155">
        <f>IFERROR(K47/K48,"ND")</f>
        <v>1.0555555555555556</v>
      </c>
      <c r="N47" s="155">
        <f>IFERROR(((I47+J47+K47+L47)/(I48+J48+K48+L48)),"ND")</f>
        <v>0.75</v>
      </c>
      <c r="O47" s="74" t="s">
        <v>216</v>
      </c>
      <c r="P47" s="75"/>
      <c r="Q47" s="76"/>
    </row>
    <row r="48" spans="3:17" ht="66.75" customHeight="1" x14ac:dyDescent="0.25">
      <c r="C48" s="103" t="s">
        <v>33</v>
      </c>
      <c r="D48" s="69" t="s">
        <v>147</v>
      </c>
      <c r="E48" s="85"/>
      <c r="F48" s="70" t="s">
        <v>90</v>
      </c>
      <c r="G48" s="85"/>
      <c r="H48" s="83"/>
      <c r="I48" s="37">
        <v>900</v>
      </c>
      <c r="J48" s="33">
        <v>900</v>
      </c>
      <c r="K48" s="33">
        <v>900</v>
      </c>
      <c r="L48" s="38">
        <v>900</v>
      </c>
      <c r="M48" s="156"/>
      <c r="N48" s="156"/>
      <c r="O48" s="95"/>
      <c r="P48" s="96"/>
      <c r="Q48" s="97"/>
    </row>
    <row r="49" spans="3:17" ht="78.75" customHeight="1" x14ac:dyDescent="0.25">
      <c r="C49" s="88" t="s">
        <v>148</v>
      </c>
      <c r="D49" s="54" t="s">
        <v>68</v>
      </c>
      <c r="E49" s="84" t="s">
        <v>89</v>
      </c>
      <c r="F49" s="56" t="s">
        <v>90</v>
      </c>
      <c r="G49" s="84">
        <f t="shared" si="2"/>
        <v>720</v>
      </c>
      <c r="H49" s="82" t="s">
        <v>91</v>
      </c>
      <c r="I49" s="39">
        <v>173</v>
      </c>
      <c r="J49" s="25">
        <v>200</v>
      </c>
      <c r="K49" s="25">
        <v>180</v>
      </c>
      <c r="L49" s="26"/>
      <c r="M49" s="155">
        <f>IFERROR(K49/K50,"ND")</f>
        <v>1</v>
      </c>
      <c r="N49" s="155">
        <f>IFERROR(((I49+J49+K49+L49)/(I50+J50+K50+L50)),"ND")</f>
        <v>0.7680555555555556</v>
      </c>
      <c r="O49" s="74" t="s">
        <v>249</v>
      </c>
      <c r="P49" s="75"/>
      <c r="Q49" s="76"/>
    </row>
    <row r="50" spans="3:17" ht="77.25" customHeight="1" x14ac:dyDescent="0.25">
      <c r="C50" s="89" t="s">
        <v>34</v>
      </c>
      <c r="D50" s="69" t="s">
        <v>147</v>
      </c>
      <c r="E50" s="85"/>
      <c r="F50" s="70" t="s">
        <v>90</v>
      </c>
      <c r="G50" s="85"/>
      <c r="H50" s="83"/>
      <c r="I50" s="37">
        <v>180</v>
      </c>
      <c r="J50" s="36">
        <v>180</v>
      </c>
      <c r="K50" s="36">
        <v>180</v>
      </c>
      <c r="L50" s="38">
        <v>180</v>
      </c>
      <c r="M50" s="156"/>
      <c r="N50" s="156"/>
      <c r="O50" s="95"/>
      <c r="P50" s="96"/>
      <c r="Q50" s="97"/>
    </row>
    <row r="51" spans="3:17" ht="60.75" customHeight="1" x14ac:dyDescent="0.25">
      <c r="C51" s="80" t="s">
        <v>149</v>
      </c>
      <c r="D51" s="118" t="s">
        <v>69</v>
      </c>
      <c r="E51" s="56" t="s">
        <v>89</v>
      </c>
      <c r="F51" s="84" t="s">
        <v>90</v>
      </c>
      <c r="G51" s="56">
        <f t="shared" si="2"/>
        <v>3200</v>
      </c>
      <c r="H51" s="82" t="s">
        <v>91</v>
      </c>
      <c r="I51" s="39">
        <v>937</v>
      </c>
      <c r="J51" s="25">
        <v>744</v>
      </c>
      <c r="K51" s="25">
        <v>800</v>
      </c>
      <c r="L51" s="26"/>
      <c r="M51" s="155">
        <f>IFERROR(K51/K52,"ND")</f>
        <v>1</v>
      </c>
      <c r="N51" s="155">
        <f>IFERROR(((I51+J51+K51+L51)/(I52+J52+K52+L52)),"ND")</f>
        <v>0.77531249999999996</v>
      </c>
      <c r="O51" s="74" t="s">
        <v>217</v>
      </c>
      <c r="P51" s="75"/>
      <c r="Q51" s="76"/>
    </row>
    <row r="52" spans="3:17" ht="56.25" customHeight="1" x14ac:dyDescent="0.25">
      <c r="C52" s="81" t="s">
        <v>35</v>
      </c>
      <c r="D52" s="119" t="s">
        <v>150</v>
      </c>
      <c r="E52" s="70"/>
      <c r="F52" s="85" t="s">
        <v>90</v>
      </c>
      <c r="G52" s="70"/>
      <c r="H52" s="83"/>
      <c r="I52" s="37">
        <v>800</v>
      </c>
      <c r="J52" s="36">
        <v>800</v>
      </c>
      <c r="K52" s="36">
        <v>800</v>
      </c>
      <c r="L52" s="38">
        <v>800</v>
      </c>
      <c r="M52" s="156"/>
      <c r="N52" s="156"/>
      <c r="O52" s="77"/>
      <c r="P52" s="78"/>
      <c r="Q52" s="79"/>
    </row>
    <row r="53" spans="3:17" ht="69.75" customHeight="1" x14ac:dyDescent="0.25">
      <c r="C53" s="80" t="s">
        <v>151</v>
      </c>
      <c r="D53" s="118" t="s">
        <v>70</v>
      </c>
      <c r="E53" s="56" t="s">
        <v>89</v>
      </c>
      <c r="F53" s="84" t="s">
        <v>90</v>
      </c>
      <c r="G53" s="56">
        <f t="shared" si="2"/>
        <v>1240</v>
      </c>
      <c r="H53" s="82" t="s">
        <v>91</v>
      </c>
      <c r="I53" s="39">
        <v>379</v>
      </c>
      <c r="J53" s="25">
        <v>145</v>
      </c>
      <c r="K53" s="25">
        <v>400</v>
      </c>
      <c r="L53" s="26"/>
      <c r="M53" s="155">
        <f>IFERROR(K53/K54,"ND")</f>
        <v>1.2903225806451613</v>
      </c>
      <c r="N53" s="155">
        <f>IFERROR(((I53+J53+K53+L53)/(I54+J54+K54+L54)),"ND")</f>
        <v>0.74516129032258061</v>
      </c>
      <c r="O53" s="62" t="s">
        <v>242</v>
      </c>
      <c r="P53" s="63"/>
      <c r="Q53" s="64"/>
    </row>
    <row r="54" spans="3:17" ht="68.25" customHeight="1" x14ac:dyDescent="0.25">
      <c r="C54" s="81" t="s">
        <v>36</v>
      </c>
      <c r="D54" s="119" t="s">
        <v>152</v>
      </c>
      <c r="E54" s="70"/>
      <c r="F54" s="85" t="s">
        <v>90</v>
      </c>
      <c r="G54" s="70"/>
      <c r="H54" s="83"/>
      <c r="I54" s="37">
        <v>310</v>
      </c>
      <c r="J54" s="36">
        <v>310</v>
      </c>
      <c r="K54" s="36">
        <v>310</v>
      </c>
      <c r="L54" s="38">
        <v>310</v>
      </c>
      <c r="M54" s="156"/>
      <c r="N54" s="156"/>
      <c r="O54" s="95"/>
      <c r="P54" s="96"/>
      <c r="Q54" s="97"/>
    </row>
    <row r="55" spans="3:17" ht="75" customHeight="1" x14ac:dyDescent="0.25">
      <c r="C55" s="80" t="s">
        <v>153</v>
      </c>
      <c r="D55" s="118" t="s">
        <v>100</v>
      </c>
      <c r="E55" s="56" t="s">
        <v>89</v>
      </c>
      <c r="F55" s="84" t="s">
        <v>90</v>
      </c>
      <c r="G55" s="56">
        <f>J56+K56+L56</f>
        <v>9</v>
      </c>
      <c r="H55" s="82" t="s">
        <v>91</v>
      </c>
      <c r="I55" s="39">
        <v>0</v>
      </c>
      <c r="J55" s="25">
        <v>3</v>
      </c>
      <c r="K55" s="25">
        <v>3</v>
      </c>
      <c r="L55" s="26"/>
      <c r="M55" s="155">
        <f>IFERROR(K55/K56,"ND")</f>
        <v>1</v>
      </c>
      <c r="N55" s="155">
        <f>IFERROR(((I55+J55+K55+L55)/(I56+J56+K56+L56)),"ND")</f>
        <v>0.66666666666666663</v>
      </c>
      <c r="O55" s="74" t="s">
        <v>218</v>
      </c>
      <c r="P55" s="75"/>
      <c r="Q55" s="76"/>
    </row>
    <row r="56" spans="3:17" ht="72.75" customHeight="1" x14ac:dyDescent="0.25">
      <c r="C56" s="81" t="s">
        <v>37</v>
      </c>
      <c r="D56" s="119" t="s">
        <v>154</v>
      </c>
      <c r="E56" s="70"/>
      <c r="F56" s="85" t="s">
        <v>90</v>
      </c>
      <c r="G56" s="70"/>
      <c r="H56" s="83"/>
      <c r="I56" s="37">
        <v>0</v>
      </c>
      <c r="J56" s="42">
        <v>3</v>
      </c>
      <c r="K56" s="42">
        <v>3</v>
      </c>
      <c r="L56" s="38">
        <v>3</v>
      </c>
      <c r="M56" s="156"/>
      <c r="N56" s="156"/>
      <c r="O56" s="77"/>
      <c r="P56" s="78"/>
      <c r="Q56" s="79"/>
    </row>
    <row r="57" spans="3:17" ht="67.5" customHeight="1" x14ac:dyDescent="0.25">
      <c r="C57" s="102" t="s">
        <v>155</v>
      </c>
      <c r="D57" s="54" t="s">
        <v>71</v>
      </c>
      <c r="E57" s="84" t="s">
        <v>89</v>
      </c>
      <c r="F57" s="56" t="s">
        <v>90</v>
      </c>
      <c r="G57" s="84">
        <f t="shared" si="2"/>
        <v>80</v>
      </c>
      <c r="H57" s="82" t="s">
        <v>91</v>
      </c>
      <c r="I57" s="43">
        <v>20</v>
      </c>
      <c r="J57" s="39">
        <v>20</v>
      </c>
      <c r="K57" s="25">
        <v>20</v>
      </c>
      <c r="L57" s="26"/>
      <c r="M57" s="155">
        <f>IFERROR(K57/K58,"ND")</f>
        <v>1</v>
      </c>
      <c r="N57" s="155">
        <f>IFERROR(((I57+J57+K57+L57)/(I58+J58+K58+L58)),"ND")</f>
        <v>0.75</v>
      </c>
      <c r="O57" s="62" t="s">
        <v>219</v>
      </c>
      <c r="P57" s="63"/>
      <c r="Q57" s="64"/>
    </row>
    <row r="58" spans="3:17" ht="68.25" customHeight="1" x14ac:dyDescent="0.25">
      <c r="C58" s="103" t="s">
        <v>38</v>
      </c>
      <c r="D58" s="69" t="s">
        <v>156</v>
      </c>
      <c r="E58" s="85"/>
      <c r="F58" s="70" t="s">
        <v>90</v>
      </c>
      <c r="G58" s="85"/>
      <c r="H58" s="83"/>
      <c r="I58" s="46">
        <v>20</v>
      </c>
      <c r="J58" s="37">
        <v>20</v>
      </c>
      <c r="K58" s="36">
        <v>20</v>
      </c>
      <c r="L58" s="38">
        <v>20</v>
      </c>
      <c r="M58" s="156"/>
      <c r="N58" s="156"/>
      <c r="O58" s="95"/>
      <c r="P58" s="96"/>
      <c r="Q58" s="97"/>
    </row>
    <row r="59" spans="3:17" ht="54.75" customHeight="1" x14ac:dyDescent="0.25">
      <c r="C59" s="102" t="s">
        <v>157</v>
      </c>
      <c r="D59" s="54" t="s">
        <v>72</v>
      </c>
      <c r="E59" s="84" t="s">
        <v>89</v>
      </c>
      <c r="F59" s="56" t="s">
        <v>90</v>
      </c>
      <c r="G59" s="84">
        <f t="shared" si="2"/>
        <v>12</v>
      </c>
      <c r="H59" s="82" t="s">
        <v>91</v>
      </c>
      <c r="I59" s="43">
        <v>3</v>
      </c>
      <c r="J59" s="39">
        <v>3</v>
      </c>
      <c r="K59" s="25">
        <v>3</v>
      </c>
      <c r="L59" s="26"/>
      <c r="M59" s="155">
        <f>IFERROR(K59/K60,"ND")</f>
        <v>1</v>
      </c>
      <c r="N59" s="155">
        <f>IFERROR(((I59+J59+K59+L59)/(I60+J60+K60+L60)),"ND")</f>
        <v>0.75</v>
      </c>
      <c r="O59" s="74" t="s">
        <v>220</v>
      </c>
      <c r="P59" s="75"/>
      <c r="Q59" s="76"/>
    </row>
    <row r="60" spans="3:17" ht="62.25" customHeight="1" x14ac:dyDescent="0.25">
      <c r="C60" s="103" t="s">
        <v>39</v>
      </c>
      <c r="D60" s="69" t="s">
        <v>158</v>
      </c>
      <c r="E60" s="85"/>
      <c r="F60" s="70" t="s">
        <v>90</v>
      </c>
      <c r="G60" s="85"/>
      <c r="H60" s="83"/>
      <c r="I60" s="46">
        <v>3</v>
      </c>
      <c r="J60" s="37">
        <v>3</v>
      </c>
      <c r="K60" s="36">
        <v>3</v>
      </c>
      <c r="L60" s="38">
        <v>3</v>
      </c>
      <c r="M60" s="156"/>
      <c r="N60" s="156"/>
      <c r="O60" s="77"/>
      <c r="P60" s="78"/>
      <c r="Q60" s="79"/>
    </row>
    <row r="61" spans="3:17" ht="84.75" customHeight="1" x14ac:dyDescent="0.25">
      <c r="C61" s="102" t="s">
        <v>159</v>
      </c>
      <c r="D61" s="54" t="s">
        <v>73</v>
      </c>
      <c r="E61" s="84" t="s">
        <v>89</v>
      </c>
      <c r="F61" s="56" t="s">
        <v>90</v>
      </c>
      <c r="G61" s="56">
        <f t="shared" si="2"/>
        <v>20</v>
      </c>
      <c r="H61" s="82" t="s">
        <v>91</v>
      </c>
      <c r="I61" s="43">
        <v>5</v>
      </c>
      <c r="J61" s="39">
        <v>5</v>
      </c>
      <c r="K61" s="25">
        <v>5</v>
      </c>
      <c r="L61" s="26"/>
      <c r="M61" s="155">
        <f>IFERROR(K61/K62,"ND")</f>
        <v>1</v>
      </c>
      <c r="N61" s="155">
        <f>IFERROR(((I61+J61+K61+L61)/(I62+J62+K62+L62)),"ND")</f>
        <v>0.75</v>
      </c>
      <c r="O61" s="74" t="s">
        <v>221</v>
      </c>
      <c r="P61" s="75"/>
      <c r="Q61" s="76"/>
    </row>
    <row r="62" spans="3:17" ht="83.25" customHeight="1" x14ac:dyDescent="0.25">
      <c r="C62" s="103" t="s">
        <v>40</v>
      </c>
      <c r="D62" s="91" t="s">
        <v>160</v>
      </c>
      <c r="E62" s="71"/>
      <c r="F62" s="70" t="s">
        <v>90</v>
      </c>
      <c r="G62" s="94"/>
      <c r="H62" s="83"/>
      <c r="I62" s="46">
        <v>5</v>
      </c>
      <c r="J62" s="37">
        <v>5</v>
      </c>
      <c r="K62" s="36">
        <v>5</v>
      </c>
      <c r="L62" s="38">
        <v>5</v>
      </c>
      <c r="M62" s="156"/>
      <c r="N62" s="156"/>
      <c r="O62" s="77"/>
      <c r="P62" s="78"/>
      <c r="Q62" s="79"/>
    </row>
    <row r="63" spans="3:17" ht="83.25" customHeight="1" x14ac:dyDescent="0.25">
      <c r="C63" s="68" t="s">
        <v>161</v>
      </c>
      <c r="D63" s="175" t="s">
        <v>162</v>
      </c>
      <c r="E63" s="56" t="s">
        <v>89</v>
      </c>
      <c r="F63" s="71" t="s">
        <v>90</v>
      </c>
      <c r="G63" s="56">
        <f t="shared" ref="G63" si="3">I64+J64+K64+L64</f>
        <v>144</v>
      </c>
      <c r="H63" s="72" t="s">
        <v>91</v>
      </c>
      <c r="I63" s="25">
        <v>36</v>
      </c>
      <c r="J63" s="39">
        <v>36</v>
      </c>
      <c r="K63" s="25">
        <v>36</v>
      </c>
      <c r="L63" s="26"/>
      <c r="M63" s="155">
        <f>IFERROR(K63/K64,"ND")</f>
        <v>1</v>
      </c>
      <c r="N63" s="155">
        <f>IFERROR(((I63+J63+K63+L63)/(I64+J64+K64+L64)),"ND")</f>
        <v>0.75</v>
      </c>
      <c r="O63" s="74" t="s">
        <v>222</v>
      </c>
      <c r="P63" s="75"/>
      <c r="Q63" s="76"/>
    </row>
    <row r="64" spans="3:17" ht="83.25" customHeight="1" x14ac:dyDescent="0.25">
      <c r="C64" s="103" t="s">
        <v>41</v>
      </c>
      <c r="D64" s="69" t="s">
        <v>162</v>
      </c>
      <c r="E64" s="70"/>
      <c r="F64" s="85" t="s">
        <v>90</v>
      </c>
      <c r="G64" s="70"/>
      <c r="H64" s="105"/>
      <c r="I64" s="25">
        <v>36</v>
      </c>
      <c r="J64" s="39">
        <v>36</v>
      </c>
      <c r="K64" s="25">
        <v>36</v>
      </c>
      <c r="L64" s="26">
        <v>36</v>
      </c>
      <c r="M64" s="156"/>
      <c r="N64" s="156"/>
      <c r="O64" s="77"/>
      <c r="P64" s="78"/>
      <c r="Q64" s="79"/>
    </row>
    <row r="65" spans="3:17" ht="88.5" customHeight="1" x14ac:dyDescent="0.25">
      <c r="C65" s="102" t="s">
        <v>163</v>
      </c>
      <c r="D65" s="54" t="s">
        <v>101</v>
      </c>
      <c r="E65" s="56" t="s">
        <v>89</v>
      </c>
      <c r="F65" s="84" t="s">
        <v>90</v>
      </c>
      <c r="G65" s="56">
        <f>I66</f>
        <v>10</v>
      </c>
      <c r="H65" s="104" t="s">
        <v>91</v>
      </c>
      <c r="I65" s="42">
        <v>7</v>
      </c>
      <c r="J65" s="34">
        <v>0</v>
      </c>
      <c r="K65" s="25">
        <v>0</v>
      </c>
      <c r="L65" s="35"/>
      <c r="M65" s="155" t="str">
        <f>IFERROR(K65/K66,"ND")</f>
        <v>ND</v>
      </c>
      <c r="N65" s="155" t="str">
        <f>IFERROR(((I65+J65+K65+L65)/(I66+J66+K66+L66)),"ND")</f>
        <v>ND</v>
      </c>
      <c r="O65" s="62" t="s">
        <v>200</v>
      </c>
      <c r="P65" s="63"/>
      <c r="Q65" s="64"/>
    </row>
    <row r="66" spans="3:17" ht="88.5" customHeight="1" x14ac:dyDescent="0.25">
      <c r="C66" s="103" t="s">
        <v>41</v>
      </c>
      <c r="D66" s="69" t="s">
        <v>162</v>
      </c>
      <c r="E66" s="70"/>
      <c r="F66" s="85" t="s">
        <v>90</v>
      </c>
      <c r="G66" s="70"/>
      <c r="H66" s="105"/>
      <c r="I66" s="33">
        <v>10</v>
      </c>
      <c r="J66" s="37" t="s">
        <v>99</v>
      </c>
      <c r="K66" s="36" t="s">
        <v>99</v>
      </c>
      <c r="L66" s="38" t="s">
        <v>99</v>
      </c>
      <c r="M66" s="156"/>
      <c r="N66" s="156"/>
      <c r="O66" s="95"/>
      <c r="P66" s="96"/>
      <c r="Q66" s="97"/>
    </row>
    <row r="67" spans="3:17" ht="82.5" customHeight="1" x14ac:dyDescent="0.25">
      <c r="C67" s="102" t="s">
        <v>164</v>
      </c>
      <c r="D67" s="54" t="s">
        <v>74</v>
      </c>
      <c r="E67" s="82" t="s">
        <v>89</v>
      </c>
      <c r="F67" s="104" t="s">
        <v>90</v>
      </c>
      <c r="G67" s="56">
        <f t="shared" si="2"/>
        <v>1452</v>
      </c>
      <c r="H67" s="86" t="s">
        <v>91</v>
      </c>
      <c r="I67" s="25">
        <v>365</v>
      </c>
      <c r="J67" s="39">
        <v>362</v>
      </c>
      <c r="K67" s="25">
        <v>362</v>
      </c>
      <c r="L67" s="26"/>
      <c r="M67" s="155">
        <f>IFERROR(K67/K68,"ND")</f>
        <v>1</v>
      </c>
      <c r="N67" s="155">
        <f>IFERROR(((I67+J67+K67+L67)/(I68+J68+K68+L68)),"ND")</f>
        <v>0.75</v>
      </c>
      <c r="O67" s="74" t="s">
        <v>223</v>
      </c>
      <c r="P67" s="75"/>
      <c r="Q67" s="76"/>
    </row>
    <row r="68" spans="3:17" ht="65.25" customHeight="1" x14ac:dyDescent="0.25">
      <c r="C68" s="103" t="s">
        <v>27</v>
      </c>
      <c r="D68" s="69" t="s">
        <v>133</v>
      </c>
      <c r="E68" s="83"/>
      <c r="F68" s="105" t="s">
        <v>90</v>
      </c>
      <c r="G68" s="70"/>
      <c r="H68" s="87"/>
      <c r="I68" s="42">
        <v>366</v>
      </c>
      <c r="J68" s="37">
        <v>362</v>
      </c>
      <c r="K68" s="36">
        <v>362</v>
      </c>
      <c r="L68" s="38">
        <v>362</v>
      </c>
      <c r="M68" s="156"/>
      <c r="N68" s="156"/>
      <c r="O68" s="95"/>
      <c r="P68" s="96"/>
      <c r="Q68" s="97"/>
    </row>
    <row r="69" spans="3:17" ht="69.75" customHeight="1" x14ac:dyDescent="0.25">
      <c r="C69" s="102" t="s">
        <v>165</v>
      </c>
      <c r="D69" s="54" t="s">
        <v>75</v>
      </c>
      <c r="E69" s="56" t="s">
        <v>89</v>
      </c>
      <c r="F69" s="84" t="s">
        <v>90</v>
      </c>
      <c r="G69" s="56">
        <f t="shared" si="2"/>
        <v>1400</v>
      </c>
      <c r="H69" s="86" t="s">
        <v>91</v>
      </c>
      <c r="I69" s="25">
        <v>350</v>
      </c>
      <c r="J69" s="47">
        <v>350</v>
      </c>
      <c r="K69" s="25">
        <v>350</v>
      </c>
      <c r="L69" s="40"/>
      <c r="M69" s="155">
        <f>IFERROR(K69/K70,"ND")</f>
        <v>1</v>
      </c>
      <c r="N69" s="155">
        <f>IFERROR(((I69+J69+K69+L69)/(I70+J70+K70+L70)),"ND")</f>
        <v>0.75</v>
      </c>
      <c r="O69" s="113" t="s">
        <v>224</v>
      </c>
      <c r="P69" s="75"/>
      <c r="Q69" s="76"/>
    </row>
    <row r="70" spans="3:17" ht="64.5" customHeight="1" x14ac:dyDescent="0.25">
      <c r="C70" s="103" t="s">
        <v>42</v>
      </c>
      <c r="D70" s="69" t="s">
        <v>166</v>
      </c>
      <c r="E70" s="70"/>
      <c r="F70" s="85" t="s">
        <v>90</v>
      </c>
      <c r="G70" s="70"/>
      <c r="H70" s="87"/>
      <c r="I70" s="48">
        <v>350</v>
      </c>
      <c r="J70" s="25">
        <v>350</v>
      </c>
      <c r="K70" s="25">
        <v>350</v>
      </c>
      <c r="L70" s="26">
        <v>350</v>
      </c>
      <c r="M70" s="156"/>
      <c r="N70" s="156"/>
      <c r="O70" s="77"/>
      <c r="P70" s="78"/>
      <c r="Q70" s="79"/>
    </row>
    <row r="71" spans="3:17" ht="97.5" customHeight="1" x14ac:dyDescent="0.25">
      <c r="C71" s="102" t="s">
        <v>167</v>
      </c>
      <c r="D71" s="54" t="s">
        <v>76</v>
      </c>
      <c r="E71" s="56" t="s">
        <v>89</v>
      </c>
      <c r="F71" s="84" t="s">
        <v>90</v>
      </c>
      <c r="G71" s="56">
        <f t="shared" si="2"/>
        <v>48</v>
      </c>
      <c r="H71" s="104" t="s">
        <v>91</v>
      </c>
      <c r="I71" s="33">
        <v>12</v>
      </c>
      <c r="J71" s="36">
        <v>12</v>
      </c>
      <c r="K71" s="36">
        <v>12</v>
      </c>
      <c r="L71" s="38"/>
      <c r="M71" s="155">
        <f>IFERROR(K71/K72,"ND")</f>
        <v>1</v>
      </c>
      <c r="N71" s="155">
        <f>IFERROR(((I71+J71+K71+L71)/(I72+J72+K72+L72)),"ND")</f>
        <v>0.75</v>
      </c>
      <c r="O71" s="62" t="s">
        <v>225</v>
      </c>
      <c r="P71" s="63"/>
      <c r="Q71" s="64"/>
    </row>
    <row r="72" spans="3:17" ht="79.5" customHeight="1" x14ac:dyDescent="0.25">
      <c r="C72" s="103" t="s">
        <v>43</v>
      </c>
      <c r="D72" s="69" t="s">
        <v>168</v>
      </c>
      <c r="E72" s="70"/>
      <c r="F72" s="85" t="s">
        <v>90</v>
      </c>
      <c r="G72" s="70"/>
      <c r="H72" s="105"/>
      <c r="I72" s="25">
        <v>12</v>
      </c>
      <c r="J72" s="25">
        <v>12</v>
      </c>
      <c r="K72" s="25">
        <v>12</v>
      </c>
      <c r="L72" s="26">
        <v>12</v>
      </c>
      <c r="M72" s="156"/>
      <c r="N72" s="156"/>
      <c r="O72" s="77"/>
      <c r="P72" s="78"/>
      <c r="Q72" s="79"/>
    </row>
    <row r="73" spans="3:17" ht="88.5" customHeight="1" x14ac:dyDescent="0.25">
      <c r="C73" s="68" t="s">
        <v>169</v>
      </c>
      <c r="D73" s="90" t="s">
        <v>102</v>
      </c>
      <c r="E73" s="94" t="s">
        <v>89</v>
      </c>
      <c r="F73" s="71" t="s">
        <v>90</v>
      </c>
      <c r="G73" s="94">
        <f>I74</f>
        <v>4</v>
      </c>
      <c r="H73" s="72" t="s">
        <v>91</v>
      </c>
      <c r="I73" s="42">
        <v>3</v>
      </c>
      <c r="J73" s="36">
        <v>0</v>
      </c>
      <c r="K73" s="36">
        <v>0</v>
      </c>
      <c r="L73" s="38"/>
      <c r="M73" s="155" t="str">
        <f>IFERROR(K73/K74,"ND")</f>
        <v>ND</v>
      </c>
      <c r="N73" s="155" t="str">
        <f>IFERROR(((I73+J73+K73+L73)/(I74+J74+K74+L74)),"ND")</f>
        <v>ND</v>
      </c>
      <c r="O73" s="62" t="s">
        <v>201</v>
      </c>
      <c r="P73" s="63"/>
      <c r="Q73" s="64"/>
    </row>
    <row r="74" spans="3:17" ht="88.5" customHeight="1" x14ac:dyDescent="0.25">
      <c r="C74" s="103" t="s">
        <v>43</v>
      </c>
      <c r="D74" s="69" t="s">
        <v>168</v>
      </c>
      <c r="E74" s="70"/>
      <c r="F74" s="85" t="s">
        <v>90</v>
      </c>
      <c r="G74" s="70"/>
      <c r="H74" s="105"/>
      <c r="I74" s="44">
        <v>4</v>
      </c>
      <c r="J74" s="25" t="s">
        <v>99</v>
      </c>
      <c r="K74" s="25" t="s">
        <v>99</v>
      </c>
      <c r="L74" s="26" t="s">
        <v>99</v>
      </c>
      <c r="M74" s="156"/>
      <c r="N74" s="156"/>
      <c r="O74" s="77"/>
      <c r="P74" s="78"/>
      <c r="Q74" s="79"/>
    </row>
    <row r="75" spans="3:17" ht="85.5" customHeight="1" x14ac:dyDescent="0.25">
      <c r="C75" s="68" t="s">
        <v>170</v>
      </c>
      <c r="D75" s="90" t="s">
        <v>77</v>
      </c>
      <c r="E75" s="82" t="s">
        <v>89</v>
      </c>
      <c r="F75" s="104" t="s">
        <v>90</v>
      </c>
      <c r="G75" s="56">
        <f t="shared" si="2"/>
        <v>874</v>
      </c>
      <c r="H75" s="86" t="s">
        <v>91</v>
      </c>
      <c r="I75" s="33">
        <v>219</v>
      </c>
      <c r="J75" s="37">
        <v>223</v>
      </c>
      <c r="K75" s="33">
        <v>214</v>
      </c>
      <c r="L75" s="40"/>
      <c r="M75" s="155">
        <f>IFERROR(K75/K76,"ND")</f>
        <v>0.97716894977168944</v>
      </c>
      <c r="N75" s="155">
        <f>IFERROR(((I75+J75+K75+L75)/(I76+J76+K76+L76)),"ND")</f>
        <v>0.75057208237986273</v>
      </c>
      <c r="O75" s="62" t="s">
        <v>250</v>
      </c>
      <c r="P75" s="63"/>
      <c r="Q75" s="64"/>
    </row>
    <row r="76" spans="3:17" ht="79.5" customHeight="1" x14ac:dyDescent="0.25">
      <c r="C76" s="68" t="s">
        <v>27</v>
      </c>
      <c r="D76" s="91" t="s">
        <v>133</v>
      </c>
      <c r="E76" s="83"/>
      <c r="F76" s="105" t="s">
        <v>90</v>
      </c>
      <c r="G76" s="70"/>
      <c r="H76" s="87"/>
      <c r="I76" s="25">
        <v>219</v>
      </c>
      <c r="J76" s="39">
        <v>218</v>
      </c>
      <c r="K76" s="25">
        <v>219</v>
      </c>
      <c r="L76" s="26">
        <v>218</v>
      </c>
      <c r="M76" s="156"/>
      <c r="N76" s="156"/>
      <c r="O76" s="95"/>
      <c r="P76" s="96"/>
      <c r="Q76" s="97"/>
    </row>
    <row r="77" spans="3:17" ht="60.75" customHeight="1" x14ac:dyDescent="0.25">
      <c r="C77" s="102" t="s">
        <v>171</v>
      </c>
      <c r="D77" s="54" t="s">
        <v>78</v>
      </c>
      <c r="E77" s="108" t="s">
        <v>89</v>
      </c>
      <c r="F77" s="71" t="s">
        <v>90</v>
      </c>
      <c r="G77" s="94">
        <f t="shared" si="2"/>
        <v>12</v>
      </c>
      <c r="H77" s="60" t="s">
        <v>91</v>
      </c>
      <c r="I77" s="25">
        <v>3</v>
      </c>
      <c r="J77" s="34">
        <v>3</v>
      </c>
      <c r="K77" s="42">
        <v>3</v>
      </c>
      <c r="L77" s="35"/>
      <c r="M77" s="155">
        <f>IFERROR(K77/K78,"ND")</f>
        <v>1</v>
      </c>
      <c r="N77" s="155">
        <f>IFERROR(((I77+J77+K77+L77)/(I78+J78+K78+L78)),"ND")</f>
        <v>0.75</v>
      </c>
      <c r="O77" s="74" t="s">
        <v>226</v>
      </c>
      <c r="P77" s="75"/>
      <c r="Q77" s="76"/>
    </row>
    <row r="78" spans="3:17" ht="72.75" customHeight="1" x14ac:dyDescent="0.25">
      <c r="C78" s="68" t="s">
        <v>44</v>
      </c>
      <c r="D78" s="91" t="s">
        <v>172</v>
      </c>
      <c r="E78" s="112"/>
      <c r="F78" s="71" t="s">
        <v>90</v>
      </c>
      <c r="G78" s="94"/>
      <c r="H78" s="116"/>
      <c r="I78" s="44">
        <v>3</v>
      </c>
      <c r="J78" s="33">
        <v>3</v>
      </c>
      <c r="K78" s="37">
        <v>3</v>
      </c>
      <c r="L78" s="40">
        <v>3</v>
      </c>
      <c r="M78" s="156"/>
      <c r="N78" s="156"/>
      <c r="O78" s="95"/>
      <c r="P78" s="96"/>
      <c r="Q78" s="97"/>
    </row>
    <row r="79" spans="3:17" ht="67.5" customHeight="1" x14ac:dyDescent="0.25">
      <c r="C79" s="102" t="s">
        <v>173</v>
      </c>
      <c r="D79" s="54" t="s">
        <v>79</v>
      </c>
      <c r="E79" s="108" t="s">
        <v>89</v>
      </c>
      <c r="F79" s="56" t="s">
        <v>90</v>
      </c>
      <c r="G79" s="56">
        <f t="shared" si="2"/>
        <v>12</v>
      </c>
      <c r="H79" s="82" t="s">
        <v>91</v>
      </c>
      <c r="I79" s="39">
        <v>3</v>
      </c>
      <c r="J79" s="25">
        <v>3</v>
      </c>
      <c r="K79" s="39">
        <v>3</v>
      </c>
      <c r="L79" s="26"/>
      <c r="M79" s="155">
        <f>IFERROR(K79/K80,"ND")</f>
        <v>1</v>
      </c>
      <c r="N79" s="155">
        <f>IFERROR(((I79+J79+K79+L79)/(I80+J80+K80+L80)),"ND")</f>
        <v>0.75</v>
      </c>
      <c r="O79" s="74" t="s">
        <v>227</v>
      </c>
      <c r="P79" s="75"/>
      <c r="Q79" s="76"/>
    </row>
    <row r="80" spans="3:17" ht="74.25" customHeight="1" x14ac:dyDescent="0.25">
      <c r="C80" s="103" t="s">
        <v>45</v>
      </c>
      <c r="D80" s="69" t="s">
        <v>174</v>
      </c>
      <c r="E80" s="112"/>
      <c r="F80" s="70" t="s">
        <v>90</v>
      </c>
      <c r="G80" s="94"/>
      <c r="H80" s="83"/>
      <c r="I80" s="37">
        <v>3</v>
      </c>
      <c r="J80" s="36">
        <v>3</v>
      </c>
      <c r="K80" s="37">
        <v>3</v>
      </c>
      <c r="L80" s="35">
        <v>3</v>
      </c>
      <c r="M80" s="156"/>
      <c r="N80" s="156"/>
      <c r="O80" s="95"/>
      <c r="P80" s="96"/>
      <c r="Q80" s="97"/>
    </row>
    <row r="81" spans="3:17" ht="62.25" customHeight="1" x14ac:dyDescent="0.25">
      <c r="C81" s="102" t="s">
        <v>175</v>
      </c>
      <c r="D81" s="54" t="s">
        <v>80</v>
      </c>
      <c r="E81" s="108" t="s">
        <v>89</v>
      </c>
      <c r="F81" s="84" t="s">
        <v>90</v>
      </c>
      <c r="G81" s="56">
        <f t="shared" si="2"/>
        <v>4</v>
      </c>
      <c r="H81" s="104" t="s">
        <v>91</v>
      </c>
      <c r="I81" s="25">
        <v>1</v>
      </c>
      <c r="J81" s="25">
        <v>1</v>
      </c>
      <c r="K81" s="39">
        <v>1</v>
      </c>
      <c r="L81" s="26"/>
      <c r="M81" s="155">
        <f>IFERROR(K81/K82,"ND")</f>
        <v>1</v>
      </c>
      <c r="N81" s="155">
        <f>IFERROR(((I81+J81+K81+L81)/(I82+J82+K82+L82)),"ND")</f>
        <v>0.75</v>
      </c>
      <c r="O81" s="74" t="s">
        <v>228</v>
      </c>
      <c r="P81" s="75"/>
      <c r="Q81" s="76"/>
    </row>
    <row r="82" spans="3:17" ht="59.25" customHeight="1" x14ac:dyDescent="0.25">
      <c r="C82" s="103" t="s">
        <v>46</v>
      </c>
      <c r="D82" s="69" t="s">
        <v>176</v>
      </c>
      <c r="E82" s="112"/>
      <c r="F82" s="85" t="s">
        <v>90</v>
      </c>
      <c r="G82" s="70"/>
      <c r="H82" s="105"/>
      <c r="I82" s="25">
        <v>1</v>
      </c>
      <c r="J82" s="39">
        <v>1</v>
      </c>
      <c r="K82" s="44">
        <v>1</v>
      </c>
      <c r="L82" s="26">
        <v>1</v>
      </c>
      <c r="M82" s="156"/>
      <c r="N82" s="156"/>
      <c r="O82" s="95"/>
      <c r="P82" s="96"/>
      <c r="Q82" s="97"/>
    </row>
    <row r="83" spans="3:17" ht="57" customHeight="1" x14ac:dyDescent="0.25">
      <c r="C83" s="68" t="s">
        <v>177</v>
      </c>
      <c r="D83" s="90" t="s">
        <v>81</v>
      </c>
      <c r="E83" s="109" t="s">
        <v>89</v>
      </c>
      <c r="F83" s="110" t="s">
        <v>90</v>
      </c>
      <c r="G83" s="94">
        <f t="shared" si="2"/>
        <v>14</v>
      </c>
      <c r="H83" s="72" t="s">
        <v>91</v>
      </c>
      <c r="I83" s="25">
        <v>4</v>
      </c>
      <c r="J83" s="39">
        <v>3</v>
      </c>
      <c r="K83" s="44">
        <v>4</v>
      </c>
      <c r="L83" s="26"/>
      <c r="M83" s="155">
        <f>IFERROR(K83/K84,"ND")</f>
        <v>1</v>
      </c>
      <c r="N83" s="155">
        <f>IFERROR(((I83+J83+K83+L83)/(I84+J84+K84+L84)),"ND")</f>
        <v>0.7857142857142857</v>
      </c>
      <c r="O83" s="74" t="s">
        <v>229</v>
      </c>
      <c r="P83" s="75"/>
      <c r="Q83" s="76"/>
    </row>
    <row r="84" spans="3:17" ht="50.25" customHeight="1" x14ac:dyDescent="0.25">
      <c r="C84" s="68" t="s">
        <v>47</v>
      </c>
      <c r="D84" s="91" t="s">
        <v>178</v>
      </c>
      <c r="E84" s="109"/>
      <c r="F84" s="111" t="s">
        <v>90</v>
      </c>
      <c r="G84" s="70"/>
      <c r="H84" s="105"/>
      <c r="I84" s="42">
        <v>4</v>
      </c>
      <c r="J84" s="34">
        <v>3</v>
      </c>
      <c r="K84" s="48">
        <v>4</v>
      </c>
      <c r="L84" s="35">
        <v>3</v>
      </c>
      <c r="M84" s="156"/>
      <c r="N84" s="156"/>
      <c r="O84" s="95"/>
      <c r="P84" s="96"/>
      <c r="Q84" s="97"/>
    </row>
    <row r="85" spans="3:17" ht="63" customHeight="1" x14ac:dyDescent="0.25">
      <c r="C85" s="102" t="s">
        <v>179</v>
      </c>
      <c r="D85" s="54" t="s">
        <v>82</v>
      </c>
      <c r="E85" s="108" t="s">
        <v>89</v>
      </c>
      <c r="F85" s="110" t="s">
        <v>90</v>
      </c>
      <c r="G85" s="94">
        <f t="shared" ref="G85:G93" si="4">I86+J86+K86+L86</f>
        <v>12</v>
      </c>
      <c r="H85" s="72" t="s">
        <v>91</v>
      </c>
      <c r="I85" s="25">
        <v>3</v>
      </c>
      <c r="J85" s="39">
        <v>3</v>
      </c>
      <c r="K85" s="44">
        <v>3</v>
      </c>
      <c r="L85" s="26"/>
      <c r="M85" s="155">
        <f>IFERROR(K85/K86,"ND")</f>
        <v>1</v>
      </c>
      <c r="N85" s="155">
        <f>IFERROR(((I85+J85+K85+L85)/(I86+J86+K86+L86)),"ND")</f>
        <v>0.75</v>
      </c>
      <c r="O85" s="74" t="s">
        <v>230</v>
      </c>
      <c r="P85" s="75"/>
      <c r="Q85" s="76"/>
    </row>
    <row r="86" spans="3:17" ht="67.5" customHeight="1" x14ac:dyDescent="0.25">
      <c r="C86" s="68" t="s">
        <v>48</v>
      </c>
      <c r="D86" s="69" t="s">
        <v>180</v>
      </c>
      <c r="E86" s="109"/>
      <c r="F86" s="111" t="s">
        <v>90</v>
      </c>
      <c r="G86" s="70"/>
      <c r="H86" s="105"/>
      <c r="I86" s="42">
        <v>3</v>
      </c>
      <c r="J86" s="34">
        <v>3</v>
      </c>
      <c r="K86" s="48">
        <v>3</v>
      </c>
      <c r="L86" s="35">
        <v>3</v>
      </c>
      <c r="M86" s="156"/>
      <c r="N86" s="156"/>
      <c r="O86" s="77"/>
      <c r="P86" s="78"/>
      <c r="Q86" s="79"/>
    </row>
    <row r="87" spans="3:17" ht="60.75" customHeight="1" x14ac:dyDescent="0.25">
      <c r="C87" s="102" t="s">
        <v>181</v>
      </c>
      <c r="D87" s="90" t="s">
        <v>83</v>
      </c>
      <c r="E87" s="56" t="s">
        <v>89</v>
      </c>
      <c r="F87" s="84" t="s">
        <v>90</v>
      </c>
      <c r="G87" s="56">
        <f t="shared" si="4"/>
        <v>820</v>
      </c>
      <c r="H87" s="104" t="s">
        <v>91</v>
      </c>
      <c r="I87" s="25">
        <v>205</v>
      </c>
      <c r="J87" s="39">
        <v>210</v>
      </c>
      <c r="K87" s="44">
        <v>200</v>
      </c>
      <c r="L87" s="26"/>
      <c r="M87" s="155">
        <f>IFERROR(K87/K88,"ND")</f>
        <v>0.97560975609756095</v>
      </c>
      <c r="N87" s="155">
        <f>IFERROR(((I87+J87+K87+L87)/(I88+J88+K88+L88)),"ND")</f>
        <v>0.75</v>
      </c>
      <c r="O87" s="74" t="s">
        <v>251</v>
      </c>
      <c r="P87" s="75"/>
      <c r="Q87" s="76"/>
    </row>
    <row r="88" spans="3:17" ht="51.75" customHeight="1" x14ac:dyDescent="0.25">
      <c r="C88" s="68" t="s">
        <v>182</v>
      </c>
      <c r="D88" s="91" t="s">
        <v>183</v>
      </c>
      <c r="E88" s="70"/>
      <c r="F88" s="85" t="s">
        <v>90</v>
      </c>
      <c r="G88" s="70"/>
      <c r="H88" s="105"/>
      <c r="I88" s="42">
        <v>205</v>
      </c>
      <c r="J88" s="25">
        <v>205</v>
      </c>
      <c r="K88" s="48">
        <v>205</v>
      </c>
      <c r="L88" s="35">
        <v>205</v>
      </c>
      <c r="M88" s="156"/>
      <c r="N88" s="156"/>
      <c r="O88" s="77"/>
      <c r="P88" s="78"/>
      <c r="Q88" s="79"/>
    </row>
    <row r="89" spans="3:17" ht="74.25" customHeight="1" x14ac:dyDescent="0.25">
      <c r="C89" s="102" t="s">
        <v>184</v>
      </c>
      <c r="D89" s="54" t="s">
        <v>84</v>
      </c>
      <c r="E89" s="82" t="s">
        <v>89</v>
      </c>
      <c r="F89" s="104" t="s">
        <v>90</v>
      </c>
      <c r="G89" s="56">
        <f t="shared" si="4"/>
        <v>33</v>
      </c>
      <c r="H89" s="104" t="s">
        <v>91</v>
      </c>
      <c r="I89" s="25">
        <v>8</v>
      </c>
      <c r="J89" s="25">
        <v>9</v>
      </c>
      <c r="K89" s="43">
        <v>8</v>
      </c>
      <c r="L89" s="26"/>
      <c r="M89" s="155">
        <f>IFERROR(K89/K90,"ND")</f>
        <v>1</v>
      </c>
      <c r="N89" s="155">
        <f>IFERROR(((I89+J89+K89+L89)/(I90+J90+K90+L90)),"ND")</f>
        <v>0.75757575757575757</v>
      </c>
      <c r="O89" s="74" t="s">
        <v>231</v>
      </c>
      <c r="P89" s="75"/>
      <c r="Q89" s="76"/>
    </row>
    <row r="90" spans="3:17" ht="74.25" customHeight="1" x14ac:dyDescent="0.25">
      <c r="C90" s="68" t="s">
        <v>27</v>
      </c>
      <c r="D90" s="69" t="s">
        <v>133</v>
      </c>
      <c r="E90" s="83"/>
      <c r="F90" s="105" t="s">
        <v>90</v>
      </c>
      <c r="G90" s="70"/>
      <c r="H90" s="105"/>
      <c r="I90" s="25">
        <v>9</v>
      </c>
      <c r="J90" s="25">
        <v>8</v>
      </c>
      <c r="K90" s="43">
        <v>8</v>
      </c>
      <c r="L90" s="26">
        <v>8</v>
      </c>
      <c r="M90" s="156"/>
      <c r="N90" s="156"/>
      <c r="O90" s="77"/>
      <c r="P90" s="78"/>
      <c r="Q90" s="79"/>
    </row>
    <row r="91" spans="3:17" ht="55.5" customHeight="1" x14ac:dyDescent="0.25">
      <c r="C91" s="102" t="s">
        <v>185</v>
      </c>
      <c r="D91" s="54" t="s">
        <v>85</v>
      </c>
      <c r="E91" s="56" t="s">
        <v>89</v>
      </c>
      <c r="F91" s="84" t="s">
        <v>90</v>
      </c>
      <c r="G91" s="56">
        <f t="shared" si="4"/>
        <v>32</v>
      </c>
      <c r="H91" s="84" t="s">
        <v>91</v>
      </c>
      <c r="I91" s="25">
        <v>8</v>
      </c>
      <c r="J91" s="25">
        <v>8</v>
      </c>
      <c r="K91" s="43">
        <v>8</v>
      </c>
      <c r="L91" s="26"/>
      <c r="M91" s="155">
        <f>IFERROR(K91/K92,"ND")</f>
        <v>1</v>
      </c>
      <c r="N91" s="155">
        <f>IFERROR(((I91+J91+K91+L91)/(I92+J92+K92+L92)),"ND")</f>
        <v>0.75</v>
      </c>
      <c r="O91" s="100" t="s">
        <v>243</v>
      </c>
      <c r="P91" s="100"/>
      <c r="Q91" s="101"/>
    </row>
    <row r="92" spans="3:17" ht="60" customHeight="1" x14ac:dyDescent="0.25">
      <c r="C92" s="103" t="s">
        <v>49</v>
      </c>
      <c r="D92" s="69" t="s">
        <v>186</v>
      </c>
      <c r="E92" s="70"/>
      <c r="F92" s="85" t="s">
        <v>90</v>
      </c>
      <c r="G92" s="70"/>
      <c r="H92" s="85"/>
      <c r="I92" s="25">
        <v>8</v>
      </c>
      <c r="J92" s="25">
        <v>8</v>
      </c>
      <c r="K92" s="43">
        <v>8</v>
      </c>
      <c r="L92" s="26">
        <v>8</v>
      </c>
      <c r="M92" s="156"/>
      <c r="N92" s="156"/>
      <c r="O92" s="100"/>
      <c r="P92" s="100"/>
      <c r="Q92" s="101"/>
    </row>
    <row r="93" spans="3:17" ht="69.75" customHeight="1" x14ac:dyDescent="0.25">
      <c r="C93" s="102" t="s">
        <v>187</v>
      </c>
      <c r="D93" s="54" t="s">
        <v>86</v>
      </c>
      <c r="E93" s="56" t="s">
        <v>89</v>
      </c>
      <c r="F93" s="84" t="s">
        <v>90</v>
      </c>
      <c r="G93" s="56">
        <f t="shared" si="4"/>
        <v>1</v>
      </c>
      <c r="H93" s="84" t="s">
        <v>91</v>
      </c>
      <c r="I93" s="42">
        <v>0</v>
      </c>
      <c r="J93" s="36">
        <v>1</v>
      </c>
      <c r="K93" s="46">
        <v>0</v>
      </c>
      <c r="L93" s="38"/>
      <c r="M93" s="155" t="str">
        <f>IFERROR(K93/K94,"ND")</f>
        <v>ND</v>
      </c>
      <c r="N93" s="155">
        <f>IFERROR(((I93+J93+K93+L93)/(I94+J94+K94+L94)),"ND")</f>
        <v>1</v>
      </c>
      <c r="O93" s="98" t="s">
        <v>232</v>
      </c>
      <c r="P93" s="98"/>
      <c r="Q93" s="99"/>
    </row>
    <row r="94" spans="3:17" ht="69.75" customHeight="1" x14ac:dyDescent="0.25">
      <c r="C94" s="103" t="s">
        <v>50</v>
      </c>
      <c r="D94" s="69" t="s">
        <v>188</v>
      </c>
      <c r="E94" s="70"/>
      <c r="F94" s="85" t="s">
        <v>90</v>
      </c>
      <c r="G94" s="70"/>
      <c r="H94" s="85"/>
      <c r="I94" s="44">
        <v>1</v>
      </c>
      <c r="J94" s="25">
        <v>0</v>
      </c>
      <c r="K94" s="43">
        <v>0</v>
      </c>
      <c r="L94" s="26">
        <v>0</v>
      </c>
      <c r="M94" s="156"/>
      <c r="N94" s="156"/>
      <c r="O94" s="100"/>
      <c r="P94" s="100"/>
      <c r="Q94" s="101"/>
    </row>
    <row r="95" spans="3:17" ht="62.25" customHeight="1" x14ac:dyDescent="0.25">
      <c r="C95" s="107" t="s">
        <v>103</v>
      </c>
      <c r="D95" s="54" t="s">
        <v>104</v>
      </c>
      <c r="E95" s="82" t="s">
        <v>89</v>
      </c>
      <c r="F95" s="104" t="s">
        <v>90</v>
      </c>
      <c r="G95" s="56">
        <f t="shared" ref="G95" si="5">I96+J96+K96+L96</f>
        <v>26</v>
      </c>
      <c r="H95" s="104" t="s">
        <v>91</v>
      </c>
      <c r="I95" s="25">
        <v>2</v>
      </c>
      <c r="J95" s="25">
        <v>6</v>
      </c>
      <c r="K95" s="43">
        <v>4</v>
      </c>
      <c r="L95" s="26"/>
      <c r="M95" s="155">
        <f>IFERROR(K95/K96,"ND")</f>
        <v>0.5</v>
      </c>
      <c r="N95" s="155">
        <f>IFERROR(((I95+J95+K95+L95)/(I96+J96+K96+L96)),"ND")</f>
        <v>0.46153846153846156</v>
      </c>
      <c r="O95" s="74" t="s">
        <v>233</v>
      </c>
      <c r="P95" s="75"/>
      <c r="Q95" s="76"/>
    </row>
    <row r="96" spans="3:17" ht="63.75" customHeight="1" x14ac:dyDescent="0.25">
      <c r="C96" s="107" t="s">
        <v>27</v>
      </c>
      <c r="D96" s="69" t="s">
        <v>133</v>
      </c>
      <c r="E96" s="83"/>
      <c r="F96" s="105" t="s">
        <v>90</v>
      </c>
      <c r="G96" s="70"/>
      <c r="H96" s="105"/>
      <c r="I96" s="25">
        <v>2</v>
      </c>
      <c r="J96" s="25">
        <v>8</v>
      </c>
      <c r="K96" s="43">
        <v>8</v>
      </c>
      <c r="L96" s="26">
        <v>8</v>
      </c>
      <c r="M96" s="156"/>
      <c r="N96" s="156"/>
      <c r="O96" s="95"/>
      <c r="P96" s="96"/>
      <c r="Q96" s="97"/>
    </row>
    <row r="97" spans="3:17" ht="55.5" customHeight="1" x14ac:dyDescent="0.25">
      <c r="C97" s="106" t="s">
        <v>189</v>
      </c>
      <c r="D97" s="54" t="s">
        <v>105</v>
      </c>
      <c r="E97" s="56" t="s">
        <v>89</v>
      </c>
      <c r="F97" s="84" t="s">
        <v>90</v>
      </c>
      <c r="G97" s="56">
        <f>J98+K98+L98</f>
        <v>6</v>
      </c>
      <c r="H97" s="84" t="s">
        <v>91</v>
      </c>
      <c r="I97" s="25">
        <v>0</v>
      </c>
      <c r="J97" s="25">
        <v>2</v>
      </c>
      <c r="K97" s="43">
        <v>2</v>
      </c>
      <c r="L97" s="26"/>
      <c r="M97" s="155">
        <f>IFERROR(K97/K98,"ND")</f>
        <v>1</v>
      </c>
      <c r="N97" s="155">
        <f>IFERROR(((I97+J97+K97+L97)/(I98+J98+K98+L98)),"ND")</f>
        <v>0.66666666666666663</v>
      </c>
      <c r="O97" s="98" t="s">
        <v>234</v>
      </c>
      <c r="P97" s="98"/>
      <c r="Q97" s="99"/>
    </row>
    <row r="98" spans="3:17" ht="60" customHeight="1" x14ac:dyDescent="0.25">
      <c r="C98" s="107" t="s">
        <v>49</v>
      </c>
      <c r="D98" s="69" t="s">
        <v>186</v>
      </c>
      <c r="E98" s="70"/>
      <c r="F98" s="85" t="s">
        <v>90</v>
      </c>
      <c r="G98" s="70"/>
      <c r="H98" s="85"/>
      <c r="I98" s="25">
        <v>0</v>
      </c>
      <c r="J98" s="25">
        <v>2</v>
      </c>
      <c r="K98" s="43">
        <v>2</v>
      </c>
      <c r="L98" s="26">
        <v>2</v>
      </c>
      <c r="M98" s="156"/>
      <c r="N98" s="156"/>
      <c r="O98" s="100"/>
      <c r="P98" s="100"/>
      <c r="Q98" s="101"/>
    </row>
    <row r="99" spans="3:17" ht="65.25" customHeight="1" x14ac:dyDescent="0.25">
      <c r="C99" s="102" t="s">
        <v>190</v>
      </c>
      <c r="D99" s="54" t="s">
        <v>106</v>
      </c>
      <c r="E99" s="56" t="s">
        <v>89</v>
      </c>
      <c r="F99" s="84" t="s">
        <v>90</v>
      </c>
      <c r="G99" s="56">
        <f>J100+K100+L100</f>
        <v>6</v>
      </c>
      <c r="H99" s="84" t="s">
        <v>91</v>
      </c>
      <c r="I99" s="25">
        <v>0</v>
      </c>
      <c r="J99" s="25">
        <v>2</v>
      </c>
      <c r="K99" s="43">
        <v>2</v>
      </c>
      <c r="L99" s="26"/>
      <c r="M99" s="155">
        <f>IFERROR(K99/K100,"ND")</f>
        <v>1</v>
      </c>
      <c r="N99" s="155">
        <f>IFERROR(((I99+J99+K99+L99)/(I100+J100+K100+L100)),"ND")</f>
        <v>0.66666666666666663</v>
      </c>
      <c r="O99" s="98" t="s">
        <v>235</v>
      </c>
      <c r="P99" s="98"/>
      <c r="Q99" s="99"/>
    </row>
    <row r="100" spans="3:17" ht="81.75" customHeight="1" x14ac:dyDescent="0.25">
      <c r="C100" s="68" t="s">
        <v>49</v>
      </c>
      <c r="D100" s="69" t="s">
        <v>186</v>
      </c>
      <c r="E100" s="70"/>
      <c r="F100" s="85" t="s">
        <v>90</v>
      </c>
      <c r="G100" s="70"/>
      <c r="H100" s="85"/>
      <c r="I100" s="25">
        <v>0</v>
      </c>
      <c r="J100" s="25">
        <v>2</v>
      </c>
      <c r="K100" s="43">
        <v>2</v>
      </c>
      <c r="L100" s="26">
        <v>2</v>
      </c>
      <c r="M100" s="156"/>
      <c r="N100" s="156"/>
      <c r="O100" s="100"/>
      <c r="P100" s="100"/>
      <c r="Q100" s="101"/>
    </row>
    <row r="101" spans="3:17" ht="55.5" customHeight="1" x14ac:dyDescent="0.25">
      <c r="C101" s="102" t="s">
        <v>191</v>
      </c>
      <c r="D101" s="54" t="s">
        <v>107</v>
      </c>
      <c r="E101" s="56" t="s">
        <v>89</v>
      </c>
      <c r="F101" s="84" t="s">
        <v>90</v>
      </c>
      <c r="G101" s="56">
        <f>J102+K102+L102</f>
        <v>6</v>
      </c>
      <c r="H101" s="84" t="s">
        <v>91</v>
      </c>
      <c r="I101" s="36">
        <v>0</v>
      </c>
      <c r="J101" s="36">
        <v>1</v>
      </c>
      <c r="K101" s="33">
        <v>0</v>
      </c>
      <c r="L101" s="26"/>
      <c r="M101" s="155">
        <f>IFERROR(K101/K102,"ND")</f>
        <v>0</v>
      </c>
      <c r="N101" s="155">
        <f>IFERROR(((I101+J101+K101+L101)/(I102+J102+K102+L102)),"ND")</f>
        <v>0.16666666666666666</v>
      </c>
      <c r="O101" s="98" t="s">
        <v>236</v>
      </c>
      <c r="P101" s="98"/>
      <c r="Q101" s="99"/>
    </row>
    <row r="102" spans="3:17" ht="60" customHeight="1" x14ac:dyDescent="0.25">
      <c r="C102" s="103" t="s">
        <v>49</v>
      </c>
      <c r="D102" s="69" t="s">
        <v>186</v>
      </c>
      <c r="E102" s="70"/>
      <c r="F102" s="85" t="s">
        <v>90</v>
      </c>
      <c r="G102" s="70"/>
      <c r="H102" s="85"/>
      <c r="I102" s="25">
        <v>0</v>
      </c>
      <c r="J102" s="25">
        <v>2</v>
      </c>
      <c r="K102" s="25">
        <v>2</v>
      </c>
      <c r="L102" s="26">
        <v>2</v>
      </c>
      <c r="M102" s="156"/>
      <c r="N102" s="156"/>
      <c r="O102" s="100"/>
      <c r="P102" s="100"/>
      <c r="Q102" s="101"/>
    </row>
    <row r="103" spans="3:17" ht="63.75" customHeight="1" x14ac:dyDescent="0.25">
      <c r="C103" s="102" t="s">
        <v>192</v>
      </c>
      <c r="D103" s="54" t="s">
        <v>65</v>
      </c>
      <c r="E103" s="56" t="s">
        <v>89</v>
      </c>
      <c r="F103" s="84" t="s">
        <v>90</v>
      </c>
      <c r="G103" s="56">
        <f>I104+J104+K104+L104</f>
        <v>8</v>
      </c>
      <c r="H103" s="104" t="s">
        <v>91</v>
      </c>
      <c r="I103" s="42">
        <v>2</v>
      </c>
      <c r="J103" s="36">
        <v>1</v>
      </c>
      <c r="K103" s="36">
        <v>0</v>
      </c>
      <c r="L103" s="38"/>
      <c r="M103" s="155">
        <f>IFERROR(K103/K104,"ND")</f>
        <v>0</v>
      </c>
      <c r="N103" s="155">
        <f>IFERROR(((I103+J103+K103+L103)/(I104+J104+K104+L104)),"ND")</f>
        <v>0.375</v>
      </c>
      <c r="O103" s="74" t="s">
        <v>244</v>
      </c>
      <c r="P103" s="75"/>
      <c r="Q103" s="76"/>
    </row>
    <row r="104" spans="3:17" ht="72.75" customHeight="1" x14ac:dyDescent="0.25">
      <c r="C104" s="103" t="s">
        <v>193</v>
      </c>
      <c r="D104" s="69" t="s">
        <v>194</v>
      </c>
      <c r="E104" s="70"/>
      <c r="F104" s="85" t="s">
        <v>90</v>
      </c>
      <c r="G104" s="70"/>
      <c r="H104" s="105"/>
      <c r="I104" s="44">
        <v>2</v>
      </c>
      <c r="J104" s="25">
        <v>2</v>
      </c>
      <c r="K104" s="25">
        <v>2</v>
      </c>
      <c r="L104" s="26">
        <v>2</v>
      </c>
      <c r="M104" s="156"/>
      <c r="N104" s="156"/>
      <c r="O104" s="95"/>
      <c r="P104" s="96"/>
      <c r="Q104" s="97"/>
    </row>
    <row r="105" spans="3:17" ht="62.25" customHeight="1" x14ac:dyDescent="0.25">
      <c r="C105" s="88" t="s">
        <v>195</v>
      </c>
      <c r="D105" s="90" t="s">
        <v>108</v>
      </c>
      <c r="E105" s="92" t="s">
        <v>89</v>
      </c>
      <c r="F105" s="72" t="s">
        <v>90</v>
      </c>
      <c r="G105" s="94">
        <f t="shared" ref="G105" si="6">I106+J106+K106+L106</f>
        <v>4456</v>
      </c>
      <c r="H105" s="82" t="s">
        <v>91</v>
      </c>
      <c r="I105" s="39">
        <v>8</v>
      </c>
      <c r="J105" s="25">
        <v>1566</v>
      </c>
      <c r="K105" s="25">
        <v>1480</v>
      </c>
      <c r="L105" s="26"/>
      <c r="M105" s="155">
        <f>IFERROR(K105/K106,"ND")</f>
        <v>0.99865047233468285</v>
      </c>
      <c r="N105" s="155">
        <f>IFERROR(((I105+J105+K105+L105)/(I106+J106+K106+L106)),"ND")</f>
        <v>0.68536804308797128</v>
      </c>
      <c r="O105" s="74" t="s">
        <v>237</v>
      </c>
      <c r="P105" s="75"/>
      <c r="Q105" s="76"/>
    </row>
    <row r="106" spans="3:17" ht="63.75" customHeight="1" x14ac:dyDescent="0.25">
      <c r="C106" s="89" t="s">
        <v>27</v>
      </c>
      <c r="D106" s="91" t="s">
        <v>133</v>
      </c>
      <c r="E106" s="93"/>
      <c r="F106" s="73" t="s">
        <v>90</v>
      </c>
      <c r="G106" s="94"/>
      <c r="H106" s="83"/>
      <c r="I106" s="34">
        <v>10</v>
      </c>
      <c r="J106" s="42">
        <v>1482</v>
      </c>
      <c r="K106" s="42">
        <v>1482</v>
      </c>
      <c r="L106" s="35">
        <v>1482</v>
      </c>
      <c r="M106" s="156"/>
      <c r="N106" s="156"/>
      <c r="O106" s="95"/>
      <c r="P106" s="96"/>
      <c r="Q106" s="97"/>
    </row>
    <row r="107" spans="3:17" ht="71.25" customHeight="1" x14ac:dyDescent="0.25">
      <c r="C107" s="68" t="s">
        <v>196</v>
      </c>
      <c r="D107" s="54" t="s">
        <v>60</v>
      </c>
      <c r="E107" s="56" t="s">
        <v>89</v>
      </c>
      <c r="F107" s="84" t="s">
        <v>90</v>
      </c>
      <c r="G107" s="56">
        <f>I108+J108+K108+L108</f>
        <v>8</v>
      </c>
      <c r="H107" s="86" t="s">
        <v>91</v>
      </c>
      <c r="I107" s="42">
        <v>0</v>
      </c>
      <c r="J107" s="37">
        <v>0</v>
      </c>
      <c r="K107" s="36">
        <v>0</v>
      </c>
      <c r="L107" s="38"/>
      <c r="M107" s="155">
        <f>IFERROR(K107/K108,"ND")</f>
        <v>0</v>
      </c>
      <c r="N107" s="155">
        <f>IFERROR(((I107+J107+K107+L107)/(I108+J108+K108+L108)),"ND")</f>
        <v>0</v>
      </c>
      <c r="O107" s="74" t="s">
        <v>202</v>
      </c>
      <c r="P107" s="75"/>
      <c r="Q107" s="76"/>
    </row>
    <row r="108" spans="3:17" ht="71.25" customHeight="1" x14ac:dyDescent="0.25">
      <c r="C108" s="68" t="s">
        <v>28</v>
      </c>
      <c r="D108" s="69" t="s">
        <v>88</v>
      </c>
      <c r="E108" s="70"/>
      <c r="F108" s="85" t="s">
        <v>90</v>
      </c>
      <c r="G108" s="70"/>
      <c r="H108" s="87"/>
      <c r="I108" s="33">
        <v>2</v>
      </c>
      <c r="J108" s="33">
        <v>2</v>
      </c>
      <c r="K108" s="25">
        <v>2</v>
      </c>
      <c r="L108" s="40">
        <v>2</v>
      </c>
      <c r="M108" s="156"/>
      <c r="N108" s="156"/>
      <c r="O108" s="77"/>
      <c r="P108" s="78"/>
      <c r="Q108" s="79"/>
    </row>
    <row r="109" spans="3:17" ht="84" customHeight="1" x14ac:dyDescent="0.25">
      <c r="C109" s="80" t="s">
        <v>197</v>
      </c>
      <c r="D109" s="54" t="s">
        <v>109</v>
      </c>
      <c r="E109" s="56" t="s">
        <v>89</v>
      </c>
      <c r="F109" s="56" t="s">
        <v>90</v>
      </c>
      <c r="G109" s="56">
        <f>I110+J110+K110+L110</f>
        <v>32</v>
      </c>
      <c r="H109" s="82" t="s">
        <v>91</v>
      </c>
      <c r="I109" s="25">
        <v>8</v>
      </c>
      <c r="J109" s="25">
        <v>8</v>
      </c>
      <c r="K109" s="39">
        <v>8</v>
      </c>
      <c r="L109" s="26"/>
      <c r="M109" s="155">
        <f>IFERROR(K109/K110,"ND")</f>
        <v>1</v>
      </c>
      <c r="N109" s="155">
        <f>IFERROR(((I109+J109+K109+L109)/(I110+J110+K110+L110)),"ND")</f>
        <v>0.75</v>
      </c>
      <c r="O109" s="74" t="s">
        <v>238</v>
      </c>
      <c r="P109" s="75"/>
      <c r="Q109" s="76"/>
    </row>
    <row r="110" spans="3:17" ht="101.25" customHeight="1" x14ac:dyDescent="0.25">
      <c r="C110" s="81" t="s">
        <v>28</v>
      </c>
      <c r="D110" s="69" t="s">
        <v>88</v>
      </c>
      <c r="E110" s="70"/>
      <c r="F110" s="70" t="s">
        <v>90</v>
      </c>
      <c r="G110" s="70"/>
      <c r="H110" s="83"/>
      <c r="I110" s="36">
        <v>8</v>
      </c>
      <c r="J110" s="36">
        <v>8</v>
      </c>
      <c r="K110" s="37">
        <v>8</v>
      </c>
      <c r="L110" s="38">
        <v>8</v>
      </c>
      <c r="M110" s="156"/>
      <c r="N110" s="156"/>
      <c r="O110" s="77"/>
      <c r="P110" s="78"/>
      <c r="Q110" s="79"/>
    </row>
    <row r="111" spans="3:17" ht="83.25" customHeight="1" x14ac:dyDescent="0.25">
      <c r="C111" s="68" t="s">
        <v>198</v>
      </c>
      <c r="D111" s="54" t="s">
        <v>110</v>
      </c>
      <c r="E111" s="56" t="s">
        <v>89</v>
      </c>
      <c r="F111" s="71" t="s">
        <v>90</v>
      </c>
      <c r="G111" s="56">
        <f>J112+K112+L112</f>
        <v>1086</v>
      </c>
      <c r="H111" s="72" t="s">
        <v>91</v>
      </c>
      <c r="I111" s="25">
        <v>0</v>
      </c>
      <c r="J111" s="25">
        <v>362</v>
      </c>
      <c r="K111" s="39">
        <v>362</v>
      </c>
      <c r="L111" s="26"/>
      <c r="M111" s="155">
        <f>IFERROR(K111/K112,"ND")</f>
        <v>1</v>
      </c>
      <c r="N111" s="155">
        <f>IFERROR(((I111+J111+K111+L111)/(I112+J112+K112+L112)),"ND")</f>
        <v>0.66666666666666663</v>
      </c>
      <c r="O111" s="74" t="s">
        <v>239</v>
      </c>
      <c r="P111" s="75"/>
      <c r="Q111" s="76"/>
    </row>
    <row r="112" spans="3:17" ht="78.75" customHeight="1" x14ac:dyDescent="0.25">
      <c r="C112" s="68" t="s">
        <v>28</v>
      </c>
      <c r="D112" s="69" t="s">
        <v>88</v>
      </c>
      <c r="E112" s="70"/>
      <c r="F112" s="71" t="s">
        <v>90</v>
      </c>
      <c r="G112" s="70"/>
      <c r="H112" s="73"/>
      <c r="I112" s="42">
        <v>0</v>
      </c>
      <c r="J112" s="42">
        <v>362</v>
      </c>
      <c r="K112" s="37">
        <v>362</v>
      </c>
      <c r="L112" s="35">
        <v>362</v>
      </c>
      <c r="M112" s="156"/>
      <c r="N112" s="156"/>
      <c r="O112" s="77"/>
      <c r="P112" s="78"/>
      <c r="Q112" s="79"/>
    </row>
    <row r="113" spans="3:17" ht="81" customHeight="1" x14ac:dyDescent="0.25">
      <c r="C113" s="52" t="s">
        <v>199</v>
      </c>
      <c r="D113" s="54" t="s">
        <v>111</v>
      </c>
      <c r="E113" s="56" t="s">
        <v>89</v>
      </c>
      <c r="F113" s="58" t="s">
        <v>90</v>
      </c>
      <c r="G113" s="58">
        <f>J114+K114+L114</f>
        <v>3330</v>
      </c>
      <c r="H113" s="60" t="s">
        <v>91</v>
      </c>
      <c r="I113" s="44">
        <v>0</v>
      </c>
      <c r="J113" s="25">
        <v>1196</v>
      </c>
      <c r="K113" s="25">
        <v>1110</v>
      </c>
      <c r="L113" s="26"/>
      <c r="M113" s="155">
        <f>IFERROR(K113/K114,"ND")</f>
        <v>1</v>
      </c>
      <c r="N113" s="155">
        <f>IFERROR(((I113+J113+K113+L113)/(I114+J114+K114+L114)),"ND")</f>
        <v>0.69249249249249245</v>
      </c>
      <c r="O113" s="62" t="s">
        <v>240</v>
      </c>
      <c r="P113" s="63"/>
      <c r="Q113" s="64"/>
    </row>
    <row r="114" spans="3:17" ht="83.25" customHeight="1" thickBot="1" x14ac:dyDescent="0.3">
      <c r="C114" s="53" t="s">
        <v>28</v>
      </c>
      <c r="D114" s="55" t="s">
        <v>88</v>
      </c>
      <c r="E114" s="57"/>
      <c r="F114" s="59" t="s">
        <v>90</v>
      </c>
      <c r="G114" s="59"/>
      <c r="H114" s="61"/>
      <c r="I114" s="49">
        <v>0</v>
      </c>
      <c r="J114" s="50">
        <v>1110</v>
      </c>
      <c r="K114" s="50">
        <v>1110</v>
      </c>
      <c r="L114" s="51">
        <v>1110</v>
      </c>
      <c r="M114" s="156"/>
      <c r="N114" s="156"/>
      <c r="O114" s="65"/>
      <c r="P114" s="66"/>
      <c r="Q114" s="67"/>
    </row>
    <row r="115" spans="3:17" x14ac:dyDescent="0.25">
      <c r="M115" s="16"/>
      <c r="N115" s="16"/>
    </row>
    <row r="118" spans="3:17" x14ac:dyDescent="0.25">
      <c r="C118" s="14"/>
      <c r="D118" s="14"/>
      <c r="E118" s="13"/>
      <c r="F118" s="13"/>
      <c r="G118" s="14"/>
      <c r="H118" s="14"/>
      <c r="I118" s="14"/>
      <c r="J118" s="14"/>
      <c r="K118" s="14"/>
      <c r="O118" s="14"/>
      <c r="P118" s="14"/>
      <c r="Q118" s="14"/>
    </row>
    <row r="119" spans="3:17" x14ac:dyDescent="0.25">
      <c r="C119" s="157" t="s">
        <v>92</v>
      </c>
      <c r="D119" s="157"/>
      <c r="E119" s="157"/>
      <c r="F119" s="13"/>
      <c r="G119" s="157" t="s">
        <v>93</v>
      </c>
      <c r="H119" s="157"/>
      <c r="I119" s="157"/>
      <c r="J119" s="157"/>
      <c r="K119" s="157"/>
      <c r="M119" s="157" t="s">
        <v>94</v>
      </c>
      <c r="N119" s="157"/>
      <c r="O119" s="157"/>
      <c r="P119" s="157"/>
      <c r="Q119" s="14"/>
    </row>
    <row r="120" spans="3:17" x14ac:dyDescent="0.25">
      <c r="C120" s="158" t="s">
        <v>95</v>
      </c>
      <c r="D120" s="158"/>
      <c r="E120" s="158"/>
      <c r="F120" s="13"/>
      <c r="G120" s="158" t="s">
        <v>96</v>
      </c>
      <c r="H120" s="158"/>
      <c r="I120" s="158"/>
      <c r="J120" s="158"/>
      <c r="K120" s="158"/>
      <c r="M120" s="158" t="s">
        <v>97</v>
      </c>
      <c r="N120" s="159"/>
      <c r="O120" s="159"/>
      <c r="P120" s="159"/>
      <c r="Q120" s="14"/>
    </row>
  </sheetData>
  <mergeCells count="475">
    <mergeCell ref="N99:N100"/>
    <mergeCell ref="N101:N102"/>
    <mergeCell ref="N103:N104"/>
    <mergeCell ref="N105:N106"/>
    <mergeCell ref="N107:N108"/>
    <mergeCell ref="N109:N110"/>
    <mergeCell ref="N111:N112"/>
    <mergeCell ref="N113:N114"/>
    <mergeCell ref="N81:N82"/>
    <mergeCell ref="N83:N84"/>
    <mergeCell ref="N85:N86"/>
    <mergeCell ref="N87:N88"/>
    <mergeCell ref="N89:N90"/>
    <mergeCell ref="N91:N92"/>
    <mergeCell ref="N93:N94"/>
    <mergeCell ref="N95:N96"/>
    <mergeCell ref="N97:N98"/>
    <mergeCell ref="M99:M100"/>
    <mergeCell ref="M101:M102"/>
    <mergeCell ref="M103:M104"/>
    <mergeCell ref="M105:M106"/>
    <mergeCell ref="M107:M108"/>
    <mergeCell ref="M109:M110"/>
    <mergeCell ref="M111:M112"/>
    <mergeCell ref="M113:M114"/>
    <mergeCell ref="N49:N50"/>
    <mergeCell ref="N51:N52"/>
    <mergeCell ref="N53:N54"/>
    <mergeCell ref="N55:N56"/>
    <mergeCell ref="N57:N58"/>
    <mergeCell ref="N59:N60"/>
    <mergeCell ref="N61:N62"/>
    <mergeCell ref="N63:N64"/>
    <mergeCell ref="N65:N66"/>
    <mergeCell ref="N67:N68"/>
    <mergeCell ref="N69:N70"/>
    <mergeCell ref="N71:N72"/>
    <mergeCell ref="N73:N74"/>
    <mergeCell ref="N75:N76"/>
    <mergeCell ref="N77:N78"/>
    <mergeCell ref="N79:N80"/>
    <mergeCell ref="M81:M82"/>
    <mergeCell ref="M83:M84"/>
    <mergeCell ref="M85:M86"/>
    <mergeCell ref="M87:M88"/>
    <mergeCell ref="M89:M90"/>
    <mergeCell ref="M91:M92"/>
    <mergeCell ref="M93:M94"/>
    <mergeCell ref="M95:M96"/>
    <mergeCell ref="M97:M98"/>
    <mergeCell ref="M63:M64"/>
    <mergeCell ref="M65:M66"/>
    <mergeCell ref="M67:M68"/>
    <mergeCell ref="M69:M70"/>
    <mergeCell ref="M71:M72"/>
    <mergeCell ref="M73:M74"/>
    <mergeCell ref="M75:M76"/>
    <mergeCell ref="M77:M78"/>
    <mergeCell ref="M79:M80"/>
    <mergeCell ref="M47:M48"/>
    <mergeCell ref="N47:N48"/>
    <mergeCell ref="M49:M50"/>
    <mergeCell ref="M51:M52"/>
    <mergeCell ref="M53:M54"/>
    <mergeCell ref="M55:M56"/>
    <mergeCell ref="M57:M58"/>
    <mergeCell ref="M59:M60"/>
    <mergeCell ref="M61:M62"/>
    <mergeCell ref="N37:N38"/>
    <mergeCell ref="M37:M38"/>
    <mergeCell ref="M39:M40"/>
    <mergeCell ref="N39:N40"/>
    <mergeCell ref="M41:M42"/>
    <mergeCell ref="N41:N42"/>
    <mergeCell ref="M43:M44"/>
    <mergeCell ref="N43:N44"/>
    <mergeCell ref="M45:M46"/>
    <mergeCell ref="N45:N46"/>
    <mergeCell ref="N27:N28"/>
    <mergeCell ref="M29:M30"/>
    <mergeCell ref="N29:N30"/>
    <mergeCell ref="M31:M32"/>
    <mergeCell ref="N31:N32"/>
    <mergeCell ref="N33:N34"/>
    <mergeCell ref="M33:M34"/>
    <mergeCell ref="M35:M36"/>
    <mergeCell ref="N35:N36"/>
    <mergeCell ref="C120:E120"/>
    <mergeCell ref="G120:K120"/>
    <mergeCell ref="M120:P120"/>
    <mergeCell ref="D4:Q4"/>
    <mergeCell ref="D5:Q5"/>
    <mergeCell ref="C21:C22"/>
    <mergeCell ref="C10:C12"/>
    <mergeCell ref="D10:D12"/>
    <mergeCell ref="G10:N10"/>
    <mergeCell ref="H17:H18"/>
    <mergeCell ref="D6:Q6"/>
    <mergeCell ref="O13:Q14"/>
    <mergeCell ref="O15:Q16"/>
    <mergeCell ref="C19:C20"/>
    <mergeCell ref="C63:C64"/>
    <mergeCell ref="D63:D64"/>
    <mergeCell ref="E63:E64"/>
    <mergeCell ref="O19:Q20"/>
    <mergeCell ref="C17:C18"/>
    <mergeCell ref="M13:M14"/>
    <mergeCell ref="N13:N14"/>
    <mergeCell ref="M15:M16"/>
    <mergeCell ref="N15:N16"/>
    <mergeCell ref="M17:M18"/>
    <mergeCell ref="C119:E119"/>
    <mergeCell ref="G119:K119"/>
    <mergeCell ref="M119:P119"/>
    <mergeCell ref="F63:F64"/>
    <mergeCell ref="G63:G64"/>
    <mergeCell ref="H63:H64"/>
    <mergeCell ref="O63:Q64"/>
    <mergeCell ref="E19:E20"/>
    <mergeCell ref="E21:E22"/>
    <mergeCell ref="F21:F22"/>
    <mergeCell ref="G21:G22"/>
    <mergeCell ref="F19:F20"/>
    <mergeCell ref="G19:G20"/>
    <mergeCell ref="H19:H20"/>
    <mergeCell ref="C23:C24"/>
    <mergeCell ref="M19:M20"/>
    <mergeCell ref="N19:N20"/>
    <mergeCell ref="N21:N22"/>
    <mergeCell ref="M21:M22"/>
    <mergeCell ref="M23:M24"/>
    <mergeCell ref="N23:N24"/>
    <mergeCell ref="N25:N26"/>
    <mergeCell ref="M25:M26"/>
    <mergeCell ref="M27:M28"/>
    <mergeCell ref="E15:E16"/>
    <mergeCell ref="O17:Q18"/>
    <mergeCell ref="G15:G16"/>
    <mergeCell ref="H15:H16"/>
    <mergeCell ref="E17:E18"/>
    <mergeCell ref="E13:E14"/>
    <mergeCell ref="G13:G14"/>
    <mergeCell ref="H13:H14"/>
    <mergeCell ref="D17:D18"/>
    <mergeCell ref="G17:G18"/>
    <mergeCell ref="N17:N18"/>
    <mergeCell ref="C91:C92"/>
    <mergeCell ref="C93:C94"/>
    <mergeCell ref="C95:C96"/>
    <mergeCell ref="C25:C26"/>
    <mergeCell ref="C27:C28"/>
    <mergeCell ref="C29:C30"/>
    <mergeCell ref="C31:C32"/>
    <mergeCell ref="D9:Q9"/>
    <mergeCell ref="E10:E12"/>
    <mergeCell ref="F10:F12"/>
    <mergeCell ref="O10:Q12"/>
    <mergeCell ref="G11:G12"/>
    <mergeCell ref="H11:H12"/>
    <mergeCell ref="I11:L11"/>
    <mergeCell ref="M11:N11"/>
    <mergeCell ref="H21:H22"/>
    <mergeCell ref="O21:Q22"/>
    <mergeCell ref="D13:D14"/>
    <mergeCell ref="F13:F14"/>
    <mergeCell ref="C13:C14"/>
    <mergeCell ref="C15:C16"/>
    <mergeCell ref="D15:D16"/>
    <mergeCell ref="F15:F16"/>
    <mergeCell ref="D23:D24"/>
    <mergeCell ref="C33:C34"/>
    <mergeCell ref="C35:C36"/>
    <mergeCell ref="C37:C38"/>
    <mergeCell ref="C39:C40"/>
    <mergeCell ref="C79:C80"/>
    <mergeCell ref="C81:C82"/>
    <mergeCell ref="C59:C60"/>
    <mergeCell ref="C61:C62"/>
    <mergeCell ref="C65:C66"/>
    <mergeCell ref="C67:C68"/>
    <mergeCell ref="C69:C70"/>
    <mergeCell ref="C49:C50"/>
    <mergeCell ref="C51:C52"/>
    <mergeCell ref="C53:C54"/>
    <mergeCell ref="C55:C56"/>
    <mergeCell ref="C57:C58"/>
    <mergeCell ref="D91:D92"/>
    <mergeCell ref="D93:D94"/>
    <mergeCell ref="D95:D96"/>
    <mergeCell ref="C99:C100"/>
    <mergeCell ref="D27:D28"/>
    <mergeCell ref="D29:D30"/>
    <mergeCell ref="D31:D32"/>
    <mergeCell ref="D33:D34"/>
    <mergeCell ref="D35:D36"/>
    <mergeCell ref="D37:D38"/>
    <mergeCell ref="D39:D40"/>
    <mergeCell ref="D41:D42"/>
    <mergeCell ref="D43:D44"/>
    <mergeCell ref="D83:D84"/>
    <mergeCell ref="D85:D86"/>
    <mergeCell ref="D87:D88"/>
    <mergeCell ref="D69:D70"/>
    <mergeCell ref="D71:D72"/>
    <mergeCell ref="D75:D76"/>
    <mergeCell ref="D77:D78"/>
    <mergeCell ref="D79:D80"/>
    <mergeCell ref="C41:C42"/>
    <mergeCell ref="C43:C44"/>
    <mergeCell ref="C45:C46"/>
    <mergeCell ref="F39:F40"/>
    <mergeCell ref="D45:D46"/>
    <mergeCell ref="C83:C84"/>
    <mergeCell ref="C85:C86"/>
    <mergeCell ref="C87:C88"/>
    <mergeCell ref="C89:C90"/>
    <mergeCell ref="C71:C72"/>
    <mergeCell ref="C75:C76"/>
    <mergeCell ref="C77:C78"/>
    <mergeCell ref="D57:D58"/>
    <mergeCell ref="D59:D60"/>
    <mergeCell ref="D61:D62"/>
    <mergeCell ref="D65:D66"/>
    <mergeCell ref="D67:D68"/>
    <mergeCell ref="D47:D48"/>
    <mergeCell ref="D49:D50"/>
    <mergeCell ref="D51:D52"/>
    <mergeCell ref="D53:D54"/>
    <mergeCell ref="D55:D56"/>
    <mergeCell ref="D89:D90"/>
    <mergeCell ref="C47:C48"/>
    <mergeCell ref="C73:C74"/>
    <mergeCell ref="D73:D74"/>
    <mergeCell ref="D81:D82"/>
    <mergeCell ref="E73:E74"/>
    <mergeCell ref="F73:F74"/>
    <mergeCell ref="F95:F96"/>
    <mergeCell ref="E41:E42"/>
    <mergeCell ref="F41:F42"/>
    <mergeCell ref="E43:E44"/>
    <mergeCell ref="F43:F44"/>
    <mergeCell ref="E23:E24"/>
    <mergeCell ref="F23:F24"/>
    <mergeCell ref="E25:E26"/>
    <mergeCell ref="F25:F26"/>
    <mergeCell ref="E27:E28"/>
    <mergeCell ref="F27:F28"/>
    <mergeCell ref="E29:E30"/>
    <mergeCell ref="F29:F30"/>
    <mergeCell ref="E31:E32"/>
    <mergeCell ref="F31:F32"/>
    <mergeCell ref="E33:E34"/>
    <mergeCell ref="F33:F34"/>
    <mergeCell ref="E35:E36"/>
    <mergeCell ref="F35:F36"/>
    <mergeCell ref="E37:E38"/>
    <mergeCell ref="F37:F38"/>
    <mergeCell ref="E39:E40"/>
    <mergeCell ref="E45:E46"/>
    <mergeCell ref="F45:F46"/>
    <mergeCell ref="E47:E48"/>
    <mergeCell ref="F47:F48"/>
    <mergeCell ref="E49:E50"/>
    <mergeCell ref="F49:F50"/>
    <mergeCell ref="F59:F60"/>
    <mergeCell ref="E61:E62"/>
    <mergeCell ref="F61:F62"/>
    <mergeCell ref="E51:E52"/>
    <mergeCell ref="F51:F52"/>
    <mergeCell ref="E53:E54"/>
    <mergeCell ref="F53:F54"/>
    <mergeCell ref="E55:E56"/>
    <mergeCell ref="F55:F56"/>
    <mergeCell ref="H23:H24"/>
    <mergeCell ref="H25:H26"/>
    <mergeCell ref="H27:H28"/>
    <mergeCell ref="H29:H30"/>
    <mergeCell ref="H31:H32"/>
    <mergeCell ref="E89:E90"/>
    <mergeCell ref="F89:F90"/>
    <mergeCell ref="E91:E92"/>
    <mergeCell ref="F91:F92"/>
    <mergeCell ref="E71:E72"/>
    <mergeCell ref="F71:F72"/>
    <mergeCell ref="E75:E76"/>
    <mergeCell ref="F75:F76"/>
    <mergeCell ref="E77:E78"/>
    <mergeCell ref="F77:F78"/>
    <mergeCell ref="E65:E66"/>
    <mergeCell ref="F65:F66"/>
    <mergeCell ref="E67:E68"/>
    <mergeCell ref="F67:F68"/>
    <mergeCell ref="E69:E70"/>
    <mergeCell ref="F69:F70"/>
    <mergeCell ref="E57:E58"/>
    <mergeCell ref="F57:F58"/>
    <mergeCell ref="E59:E60"/>
    <mergeCell ref="H41:H42"/>
    <mergeCell ref="H43:H44"/>
    <mergeCell ref="H103:H104"/>
    <mergeCell ref="H45:H46"/>
    <mergeCell ref="H47:H48"/>
    <mergeCell ref="H33:H34"/>
    <mergeCell ref="H35:H36"/>
    <mergeCell ref="H37:H38"/>
    <mergeCell ref="H39:H40"/>
    <mergeCell ref="H79:H80"/>
    <mergeCell ref="H81:H82"/>
    <mergeCell ref="H59:H60"/>
    <mergeCell ref="H61:H62"/>
    <mergeCell ref="H65:H66"/>
    <mergeCell ref="H67:H68"/>
    <mergeCell ref="H69:H70"/>
    <mergeCell ref="H49:H50"/>
    <mergeCell ref="H51:H52"/>
    <mergeCell ref="H53:H54"/>
    <mergeCell ref="H55:H56"/>
    <mergeCell ref="H57:H58"/>
    <mergeCell ref="H91:H92"/>
    <mergeCell ref="H93:H94"/>
    <mergeCell ref="H73:H74"/>
    <mergeCell ref="G51:G52"/>
    <mergeCell ref="G53:G54"/>
    <mergeCell ref="G55:G56"/>
    <mergeCell ref="G89:G90"/>
    <mergeCell ref="G91:G92"/>
    <mergeCell ref="G23:G24"/>
    <mergeCell ref="G25:G26"/>
    <mergeCell ref="G27:G28"/>
    <mergeCell ref="G29:G30"/>
    <mergeCell ref="G31:G32"/>
    <mergeCell ref="G33:G34"/>
    <mergeCell ref="G35:G36"/>
    <mergeCell ref="G37:G38"/>
    <mergeCell ref="G39:G40"/>
    <mergeCell ref="G41:G42"/>
    <mergeCell ref="G43:G44"/>
    <mergeCell ref="G81:G82"/>
    <mergeCell ref="G83:G84"/>
    <mergeCell ref="G85:G86"/>
    <mergeCell ref="G87:G88"/>
    <mergeCell ref="G69:G70"/>
    <mergeCell ref="G71:G72"/>
    <mergeCell ref="G75:G76"/>
    <mergeCell ref="G73:G74"/>
    <mergeCell ref="O29:Q30"/>
    <mergeCell ref="O31:Q32"/>
    <mergeCell ref="O33:Q34"/>
    <mergeCell ref="O23:Q24"/>
    <mergeCell ref="O25:Q26"/>
    <mergeCell ref="O27:Q28"/>
    <mergeCell ref="G103:G104"/>
    <mergeCell ref="G45:G46"/>
    <mergeCell ref="H83:H84"/>
    <mergeCell ref="H85:H86"/>
    <mergeCell ref="H87:H88"/>
    <mergeCell ref="H89:H90"/>
    <mergeCell ref="H71:H72"/>
    <mergeCell ref="H75:H76"/>
    <mergeCell ref="H77:H78"/>
    <mergeCell ref="G77:G78"/>
    <mergeCell ref="G79:G80"/>
    <mergeCell ref="G57:G58"/>
    <mergeCell ref="G59:G60"/>
    <mergeCell ref="G61:G62"/>
    <mergeCell ref="G65:G66"/>
    <mergeCell ref="G67:G68"/>
    <mergeCell ref="G47:G48"/>
    <mergeCell ref="G49:G50"/>
    <mergeCell ref="O39:Q40"/>
    <mergeCell ref="O41:Q42"/>
    <mergeCell ref="O43:Q44"/>
    <mergeCell ref="O35:Q36"/>
    <mergeCell ref="O37:Q38"/>
    <mergeCell ref="O49:Q50"/>
    <mergeCell ref="O51:Q52"/>
    <mergeCell ref="O53:Q54"/>
    <mergeCell ref="O65:Q66"/>
    <mergeCell ref="O67:Q68"/>
    <mergeCell ref="O79:Q80"/>
    <mergeCell ref="O81:Q82"/>
    <mergeCell ref="O75:Q76"/>
    <mergeCell ref="O77:Q78"/>
    <mergeCell ref="O103:Q104"/>
    <mergeCell ref="O45:Q46"/>
    <mergeCell ref="O47:Q48"/>
    <mergeCell ref="O59:Q60"/>
    <mergeCell ref="O61:Q62"/>
    <mergeCell ref="O55:Q56"/>
    <mergeCell ref="O57:Q58"/>
    <mergeCell ref="O69:Q70"/>
    <mergeCell ref="O71:Q72"/>
    <mergeCell ref="O93:Q94"/>
    <mergeCell ref="O89:Q90"/>
    <mergeCell ref="O91:Q92"/>
    <mergeCell ref="O73:Q74"/>
    <mergeCell ref="O87:Q88"/>
    <mergeCell ref="O83:Q84"/>
    <mergeCell ref="O85:Q86"/>
    <mergeCell ref="G93:G94"/>
    <mergeCell ref="E93:E94"/>
    <mergeCell ref="F93:F94"/>
    <mergeCell ref="E85:E86"/>
    <mergeCell ref="F85:F86"/>
    <mergeCell ref="E87:E88"/>
    <mergeCell ref="F87:F88"/>
    <mergeCell ref="E79:E80"/>
    <mergeCell ref="F79:F80"/>
    <mergeCell ref="E81:E82"/>
    <mergeCell ref="F81:F82"/>
    <mergeCell ref="E83:E84"/>
    <mergeCell ref="F83:F84"/>
    <mergeCell ref="G95:G96"/>
    <mergeCell ref="H95:H96"/>
    <mergeCell ref="O95:Q96"/>
    <mergeCell ref="C97:C98"/>
    <mergeCell ref="D97:D98"/>
    <mergeCell ref="E97:E98"/>
    <mergeCell ref="F97:F98"/>
    <mergeCell ref="G97:G98"/>
    <mergeCell ref="H97:H98"/>
    <mergeCell ref="O97:Q98"/>
    <mergeCell ref="E95:E96"/>
    <mergeCell ref="C105:C106"/>
    <mergeCell ref="D105:D106"/>
    <mergeCell ref="E105:E106"/>
    <mergeCell ref="F105:F106"/>
    <mergeCell ref="G105:G106"/>
    <mergeCell ref="H105:H106"/>
    <mergeCell ref="O105:Q106"/>
    <mergeCell ref="D99:D100"/>
    <mergeCell ref="E99:E100"/>
    <mergeCell ref="F99:F100"/>
    <mergeCell ref="G99:G100"/>
    <mergeCell ref="H99:H100"/>
    <mergeCell ref="O99:Q100"/>
    <mergeCell ref="C101:C102"/>
    <mergeCell ref="D101:D102"/>
    <mergeCell ref="E101:E102"/>
    <mergeCell ref="F101:F102"/>
    <mergeCell ref="G101:G102"/>
    <mergeCell ref="H101:H102"/>
    <mergeCell ref="O101:Q102"/>
    <mergeCell ref="E103:E104"/>
    <mergeCell ref="F103:F104"/>
    <mergeCell ref="D103:D104"/>
    <mergeCell ref="C103:C104"/>
    <mergeCell ref="C109:C110"/>
    <mergeCell ref="D109:D110"/>
    <mergeCell ref="E109:E110"/>
    <mergeCell ref="F109:F110"/>
    <mergeCell ref="G109:G110"/>
    <mergeCell ref="H109:H110"/>
    <mergeCell ref="O109:Q110"/>
    <mergeCell ref="C107:C108"/>
    <mergeCell ref="D107:D108"/>
    <mergeCell ref="E107:E108"/>
    <mergeCell ref="F107:F108"/>
    <mergeCell ref="G107:G108"/>
    <mergeCell ref="H107:H108"/>
    <mergeCell ref="O107:Q108"/>
    <mergeCell ref="C113:C114"/>
    <mergeCell ref="D113:D114"/>
    <mergeCell ref="E113:E114"/>
    <mergeCell ref="F113:F114"/>
    <mergeCell ref="G113:G114"/>
    <mergeCell ref="H113:H114"/>
    <mergeCell ref="O113:Q114"/>
    <mergeCell ref="C111:C112"/>
    <mergeCell ref="D111:D112"/>
    <mergeCell ref="E111:E112"/>
    <mergeCell ref="F111:F112"/>
    <mergeCell ref="G111:G112"/>
    <mergeCell ref="H111:H112"/>
    <mergeCell ref="O111:Q112"/>
  </mergeCells>
  <pageMargins left="0.98425196850393704" right="0" top="0.98425196850393704" bottom="0.98425196850393704" header="0.51181102362204722" footer="0.51181102362204722"/>
  <pageSetup paperSize="5" scale="48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1TR23 E2</vt:lpstr>
      <vt:lpstr>'CEDULA 1TR23 E2'!Área_de_impresión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AGAA DPM</dc:creator>
  <cp:keywords/>
  <dc:description/>
  <cp:lastModifiedBy>Alejandra Olivas</cp:lastModifiedBy>
  <cp:revision/>
  <cp:lastPrinted>2024-04-03T21:04:07Z</cp:lastPrinted>
  <dcterms:created xsi:type="dcterms:W3CDTF">2021-01-05T20:46:07Z</dcterms:created>
  <dcterms:modified xsi:type="dcterms:W3CDTF">2024-10-10T20:01:15Z</dcterms:modified>
  <cp:category/>
  <cp:contentStatus/>
</cp:coreProperties>
</file>