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Formatos\Contraloria\Cédula de Avance 2T2024\"/>
    </mc:Choice>
  </mc:AlternateContent>
  <xr:revisionPtr revIDLastSave="0" documentId="13_ncr:1_{C89445D0-7179-4D09-B6D3-C0E7F0A4289D}" xr6:coauthVersionLast="45" xr6:coauthVersionMax="47" xr10:uidLastSave="{00000000-0000-0000-0000-000000000000}"/>
  <bookViews>
    <workbookView xWindow="-120" yWindow="-120" windowWidth="29040" windowHeight="15840" xr2:uid="{00000000-000D-0000-FFFF-FFFF00000000}"/>
  </bookViews>
  <sheets>
    <sheet name="CEDULA 1Tr23 (2)" sheetId="6" r:id="rId1"/>
    <sheet name="CEDULA 1Tr23 (3)" sheetId="8" r:id="rId2"/>
  </sheets>
  <definedNames>
    <definedName name="_xlnm.Print_Area" localSheetId="0">'CEDULA 1Tr23 (2)'!$A$1:$S$109</definedName>
    <definedName name="_xlnm.Print_Area" localSheetId="1">'CEDULA 1Tr23 (3)'!$A$1:$K$113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6" l="1"/>
  <c r="M13" i="6"/>
  <c r="M23" i="6" l="1"/>
  <c r="M91" i="6"/>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1" i="6"/>
  <c r="M19" i="6"/>
  <c r="M17" i="6"/>
  <c r="M15" i="6"/>
  <c r="I75" i="6"/>
  <c r="I67" i="6"/>
  <c r="I15" i="6" l="1"/>
  <c r="N15" i="6" s="1"/>
  <c r="G91" i="6" l="1"/>
  <c r="N91" i="6" s="1"/>
  <c r="G89" i="6"/>
  <c r="N89" i="6" s="1"/>
  <c r="G87" i="6"/>
  <c r="N87" i="6" s="1"/>
  <c r="G85" i="6"/>
  <c r="N85" i="6" s="1"/>
  <c r="G83" i="6"/>
  <c r="N83" i="6" s="1"/>
  <c r="G81" i="6"/>
  <c r="N81" i="6" s="1"/>
  <c r="G79" i="6"/>
  <c r="N79" i="6" s="1"/>
  <c r="G77" i="6"/>
  <c r="N77" i="6" s="1"/>
  <c r="G75" i="6"/>
  <c r="N75" i="6" s="1"/>
  <c r="G73" i="6"/>
  <c r="N73" i="6" s="1"/>
  <c r="G71" i="6"/>
  <c r="N71" i="6" s="1"/>
  <c r="G69" i="6"/>
  <c r="N69" i="6" s="1"/>
  <c r="G67" i="6"/>
  <c r="N67" i="6" s="1"/>
  <c r="G65" i="6"/>
  <c r="N65" i="6" s="1"/>
  <c r="G63" i="6"/>
  <c r="N63" i="6" s="1"/>
  <c r="G61" i="6"/>
  <c r="N61" i="6" s="1"/>
  <c r="G59" i="6"/>
  <c r="N59" i="6" s="1"/>
  <c r="G57" i="6"/>
  <c r="N57" i="6" s="1"/>
  <c r="G55" i="6"/>
  <c r="N55" i="6" s="1"/>
  <c r="G53" i="6"/>
  <c r="N53" i="6" s="1"/>
  <c r="G51" i="6"/>
  <c r="N51" i="6" s="1"/>
  <c r="G49" i="6"/>
  <c r="N49" i="6" s="1"/>
  <c r="G47" i="6"/>
  <c r="N47" i="6" s="1"/>
  <c r="G45" i="6"/>
  <c r="N45" i="6" s="1"/>
  <c r="G43" i="6"/>
  <c r="N43" i="6" s="1"/>
  <c r="G41" i="6"/>
  <c r="N41" i="6" s="1"/>
  <c r="G39" i="6"/>
  <c r="N39" i="6" s="1"/>
  <c r="G37" i="6"/>
  <c r="N37" i="6" s="1"/>
  <c r="G35" i="6"/>
  <c r="N35" i="6" s="1"/>
  <c r="G33" i="6"/>
  <c r="N33" i="6" s="1"/>
  <c r="G31" i="6"/>
  <c r="N31" i="6" s="1"/>
  <c r="G29" i="6"/>
  <c r="N29" i="6" s="1"/>
  <c r="G27" i="6"/>
  <c r="N27" i="6" s="1"/>
  <c r="G25" i="6"/>
  <c r="N25" i="6" s="1"/>
  <c r="G23" i="6"/>
  <c r="N23" i="6" s="1"/>
  <c r="G21" i="6"/>
  <c r="N21" i="6" s="1"/>
  <c r="G19" i="6"/>
  <c r="N19" i="6" s="1"/>
  <c r="G17" i="6"/>
  <c r="N17" i="6" s="1"/>
</calcChain>
</file>

<file path=xl/sharedStrings.xml><?xml version="1.0" encoding="utf-8"?>
<sst xmlns="http://schemas.openxmlformats.org/spreadsheetml/2006/main" count="387" uniqueCount="224">
  <si>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</si>
  <si>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</si>
  <si>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</si>
  <si>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</si>
  <si>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</si>
  <si>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</si>
  <si>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</si>
  <si>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</si>
  <si>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</si>
  <si>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</si>
  <si>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</si>
  <si>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</si>
  <si>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</si>
  <si>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</si>
  <si>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</si>
  <si>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</si>
  <si>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</si>
  <si>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</si>
  <si>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</si>
  <si>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</si>
  <si>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</si>
  <si>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</si>
  <si>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</si>
  <si>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</si>
  <si>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</si>
  <si>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</si>
  <si>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</si>
  <si>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t>SI</t>
  </si>
  <si>
    <r>
      <t xml:space="preserve">P.1.05.1.1. </t>
    </r>
    <r>
      <rPr>
        <sz val="11"/>
        <rFont val="Arial"/>
        <family val="2"/>
      </rPr>
      <t>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</si>
  <si>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PAVCySRC: </t>
    </r>
    <r>
      <rPr>
        <sz val="11"/>
        <rFont val="Arial"/>
        <family val="2"/>
      </rPr>
      <t>Porcentaje de acciones de verificación, cumplimiento y seguimiento de las rendición de cuentas de las Dependencias y Entidades de la Administración Pública Municipal.</t>
    </r>
  </si>
  <si>
    <r>
      <t xml:space="preserve">C.1.05.1.1.1.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</si>
  <si>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PAROPASR:</t>
    </r>
    <r>
      <rPr>
        <sz val="11"/>
        <color theme="1"/>
        <rFont val="Arial"/>
        <family val="2"/>
      </rPr>
      <t xml:space="preserve"> Porcentaje de Auditorías y Revisiones a la Obra Pública, Adquisiciones y Servicios Relacionados.</t>
    </r>
  </si>
  <si>
    <r>
      <t xml:space="preserve">A.1.05.1.1.1.1. </t>
    </r>
    <r>
      <rPr>
        <sz val="11"/>
        <color theme="1"/>
        <rFont val="Arial"/>
        <family val="2"/>
      </rPr>
      <t>Realización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</si>
  <si>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</si>
  <si>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t xml:space="preserve">A.1.05.1.1.1.2. </t>
    </r>
    <r>
      <rPr>
        <sz val="11"/>
        <color theme="1"/>
        <rFont val="Arial"/>
        <family val="2"/>
      </rPr>
      <t>Verificación de licencias y autorizaciones en materia de construcción.</t>
    </r>
  </si>
  <si>
    <r>
      <rPr>
        <b/>
        <sz val="11"/>
        <color theme="1"/>
        <rFont val="Arial"/>
        <family val="2"/>
      </rPr>
      <t xml:space="preserve"> PVMC:</t>
    </r>
    <r>
      <rPr>
        <sz val="11"/>
        <color theme="1"/>
        <rFont val="Arial"/>
        <family val="2"/>
      </rPr>
      <t xml:space="preserve"> Porcentaje de Verificaciones en Materia de Construcción</t>
    </r>
  </si>
  <si>
    <r>
      <t xml:space="preserve">C.1.05.1.1.2. </t>
    </r>
    <r>
      <rPr>
        <sz val="11"/>
        <color theme="1"/>
        <rFont val="Arial"/>
        <family val="2"/>
      </rPr>
      <t>Acciones de auditoría, revisión, verificación y vigilancia para que el ejercicio de los recursos públicos asignados a las Secretarías, Dependencias y Direcciones de la Administración Pública Municipal  que se ejerzan en el cumplimiento de la normatividad aplicable.</t>
    </r>
  </si>
  <si>
    <r>
      <t xml:space="preserve">PACSIE: </t>
    </r>
    <r>
      <rPr>
        <sz val="11"/>
        <color theme="1"/>
        <rFont val="Arial"/>
        <family val="2"/>
      </rPr>
      <t>Porcentaje de Acciones de Control y Seguimiento al Ingreso y Egreso</t>
    </r>
  </si>
  <si>
    <r>
      <t xml:space="preserve">A.1.05.1.1.2.1. </t>
    </r>
    <r>
      <rPr>
        <sz val="11"/>
        <color theme="1"/>
        <rFont val="Arial"/>
        <family val="2"/>
      </rPr>
      <t>Realización de acciones de control y seguimiento a la cuenta pública   de la Administración Pública Municipal Centralizada.</t>
    </r>
  </si>
  <si>
    <r>
      <t xml:space="preserve">PACSCP: </t>
    </r>
    <r>
      <rPr>
        <sz val="11"/>
        <color theme="1"/>
        <rFont val="Arial"/>
        <family val="2"/>
      </rPr>
      <t>Porcentaje de  Acciones de Control y Seguimiento a la Cuenta Publica.</t>
    </r>
  </si>
  <si>
    <r>
      <t xml:space="preserve">A.1.05.1.1.2.2. </t>
    </r>
    <r>
      <rPr>
        <sz val="11"/>
        <color theme="1"/>
        <rFont val="Arial"/>
        <family val="2"/>
      </rPr>
      <t>Realización de auditorías, revisiones y arqueos a las Dependencias y Entidades de la Administración Pública Municipal</t>
    </r>
    <r>
      <rPr>
        <b/>
        <sz val="11"/>
        <color theme="1"/>
        <rFont val="Arial"/>
        <family val="2"/>
      </rPr>
      <t>.</t>
    </r>
  </si>
  <si>
    <r>
      <t xml:space="preserve">PARA: </t>
    </r>
    <r>
      <rPr>
        <sz val="11"/>
        <color theme="1"/>
        <rFont val="Arial"/>
        <family val="2"/>
      </rPr>
      <t>Porcentaje de  Auditorías, Revisiones y Arqueos</t>
    </r>
  </si>
  <si>
    <r>
      <t xml:space="preserve">C.1.05.1.1.3 </t>
    </r>
    <r>
      <rPr>
        <sz val="11"/>
        <color theme="1"/>
        <rFont val="Arial"/>
        <family val="2"/>
      </rPr>
      <t>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</si>
  <si>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</si>
  <si>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A.1.05.1.1.3.1</t>
    </r>
    <r>
      <rPr>
        <sz val="11"/>
        <color theme="1"/>
        <rFont val="Arial"/>
        <family val="2"/>
      </rPr>
      <t xml:space="preserve"> Implementación, evaluación y seguimiento al Programa Especial Anticorrupción</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</si>
  <si>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</si>
  <si>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A.1.05.1.1.3.2</t>
    </r>
    <r>
      <rPr>
        <sz val="11"/>
        <color theme="1"/>
        <rFont val="Arial"/>
        <family val="2"/>
      </rPr>
      <t xml:space="preserve"> Seguimiento a actividades de Combate a la Corrupción Implementadas</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</si>
  <si>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</si>
  <si>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 xml:space="preserve">A.1.05.1.1.3.3 </t>
    </r>
    <r>
      <rPr>
        <sz val="11"/>
        <color theme="1"/>
        <rFont val="Arial"/>
        <family val="2"/>
      </rPr>
      <t>Intervención en el proceso de Entrega y Recepción de los servidores públicos, conforme a la normatividad vigente.</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</si>
  <si>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</si>
  <si>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A.1.05.1.1.3.4</t>
    </r>
    <r>
      <rPr>
        <sz val="11"/>
        <color theme="1"/>
        <rFont val="Arial"/>
        <family val="2"/>
      </rPr>
      <t xml:space="preserve"> Recepción, Control y Resguardo de las Declaraciones de Situación Patrimonial y de Interés de todos los servidores públicos  de la Administración Pública Municipal.</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</si>
  <si>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</si>
  <si>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A.1.05.1.1.3.5 </t>
    </r>
    <r>
      <rPr>
        <sz val="11"/>
        <color theme="1"/>
        <rFont val="Arial"/>
        <family val="2"/>
      </rPr>
      <t>Registro y Control en el  Sistema Municipal de Inspectores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</si>
  <si>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</si>
  <si>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A.1.05.1.1.3.6 </t>
    </r>
    <r>
      <rPr>
        <sz val="11"/>
        <color theme="1"/>
        <rFont val="Arial"/>
        <family val="2"/>
      </rPr>
      <t xml:space="preserve"> Monitoreo de la satisfacción ciudadana sobre servicios recibidos mediante la Contraloría Itinerante</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</si>
  <si>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</si>
  <si>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 xml:space="preserve">A.1.05.1.1.3.7  </t>
    </r>
    <r>
      <rPr>
        <sz val="11"/>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</si>
  <si>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</si>
  <si>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A.1.05.1.1.3.8</t>
    </r>
    <r>
      <rPr>
        <sz val="11"/>
        <color theme="1"/>
        <rFont val="Arial"/>
        <family val="2"/>
      </rPr>
      <t xml:space="preserve">  Supervisión y Auditoría a Programas y/o recursos asignados para estímulos económicos y programas sociales.</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</si>
  <si>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</si>
  <si>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A.1.05.1.1.3.9</t>
    </r>
    <r>
      <rPr>
        <sz val="11"/>
        <color theme="1"/>
        <rFont val="Arial"/>
        <family val="2"/>
      </rPr>
      <t xml:space="preserve">  Supervisión de la integración de Comités de Contraloría Social, que sean requeridos para el seguimiento de la Obra Pública Municipal.</t>
    </r>
  </si>
  <si>
    <r>
      <rPr>
        <b/>
        <sz val="11"/>
        <color theme="1"/>
        <rFont val="Arial"/>
        <family val="2"/>
      </rPr>
      <t>PICCS:</t>
    </r>
    <r>
      <rPr>
        <sz val="11"/>
        <color theme="1"/>
        <rFont val="Arial"/>
        <family val="2"/>
      </rPr>
      <t xml:space="preserve"> Porcentaje de Integración de Comités de Contraloría Social</t>
    </r>
  </si>
  <si>
    <r>
      <t>C.1.05.1.1.4.</t>
    </r>
    <r>
      <rPr>
        <sz val="11"/>
        <rFont val="Arial Nova Cond"/>
        <family val="2"/>
      </rPr>
      <t xml:space="preserve"> Actos de investigación de los hechos denunciados en contra de Servidores Públicos y/o Particulares a fin de determinar la falta administrativa como grave o no grave.</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</si>
  <si>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</si>
  <si>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</si>
  <si>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rPr>
        <b/>
        <sz val="11"/>
        <rFont val="Arial Nova Cond"/>
        <family val="2"/>
      </rPr>
      <t>A.1.05.1.1.4.1</t>
    </r>
    <r>
      <rPr>
        <sz val="11"/>
        <rFont val="Arial Nova Cond"/>
        <family val="2"/>
      </rPr>
      <t xml:space="preserve"> Integración de expedientes respecto a las quejas y/o denuncias presentadas por la ciudadanía.</t>
    </r>
  </si>
  <si>
    <r>
      <t xml:space="preserve">TVQDR: </t>
    </r>
    <r>
      <rPr>
        <sz val="11"/>
        <rFont val="Arial Nova Cond"/>
        <family val="2"/>
      </rPr>
      <t>Porcentaje  de Expedientes de Quejas y/o Denuncias Recibidas</t>
    </r>
  </si>
  <si>
    <r>
      <rPr>
        <b/>
        <sz val="11"/>
        <rFont val="Arial Nova Cond"/>
        <family val="2"/>
      </rPr>
      <t>A.1.05.1.1.4.2</t>
    </r>
    <r>
      <rPr>
        <sz val="11"/>
        <rFont val="Arial Nova Cond"/>
        <family val="2"/>
      </rPr>
      <t xml:space="preserve"> Atención a la ciudadanía en materia de responsabilidad administrativa por los servidores públicos y/o particulares.</t>
    </r>
  </si>
  <si>
    <r>
      <t>PPA:</t>
    </r>
    <r>
      <rPr>
        <sz val="11"/>
        <rFont val="Arial Nova Cond"/>
        <family val="2"/>
      </rPr>
      <t xml:space="preserve"> Porcentaje de personas atendidas por la contraloría municipal</t>
    </r>
    <r>
      <rPr>
        <b/>
        <sz val="11"/>
        <rFont val="Arial Nova Cond"/>
        <family val="2"/>
      </rPr>
      <t>.</t>
    </r>
  </si>
  <si>
    <r>
      <t>C.1.05.1.1.5.</t>
    </r>
    <r>
      <rPr>
        <sz val="11"/>
        <rFont val="Arial Nova Cond"/>
        <family val="2"/>
      </rPr>
      <t xml:space="preserve"> Procedimientos de Responsabilidades Administrativa de acuerdo con la Ley General de Responsabilidades Administrativas; en contra de los Servidores Públicos y/o Particulares, iniciados .</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</si>
  <si>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</si>
  <si>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t>A.1.05.1.1.5.1.</t>
    </r>
    <r>
      <rPr>
        <sz val="11"/>
        <rFont val="Arial Nova Cond"/>
        <family val="2"/>
      </rPr>
      <t xml:space="preserve"> Emisión de Acuerdos de notificación e integración a los Servidores Públicos y/o Particulares en el seguimiento a los  Procedimientos de Responsabilidad Administrativa.</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</si>
  <si>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</si>
  <si>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A.1.05.1.1.5.2</t>
    </r>
    <r>
      <rPr>
        <sz val="11"/>
        <color theme="1"/>
        <rFont val="Arial"/>
        <family val="2"/>
      </rPr>
      <t xml:space="preserve"> Emisión de resoluciones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</si>
  <si>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</si>
  <si>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</si>
  <si>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rPr>
        <b/>
        <sz val="11"/>
        <rFont val="Arial Nova Cond"/>
        <family val="2"/>
      </rPr>
      <t xml:space="preserve">A.1.05.1.1.5.3 </t>
    </r>
    <r>
      <rPr>
        <sz val="11"/>
        <rFont val="Arial Nova Cond"/>
        <family val="2"/>
      </rPr>
      <t>Emisión de constancias de No Inhabilitación.</t>
    </r>
  </si>
  <si>
    <r>
      <t>PCNIE:</t>
    </r>
    <r>
      <rPr>
        <sz val="11"/>
        <rFont val="Arial Nova Cond"/>
        <family val="2"/>
      </rPr>
      <t xml:space="preserve"> Porcentaje de Constancias de No Inhabilitación Emitidas</t>
    </r>
  </si>
  <si>
    <r>
      <t>C.1.05.1.1.6.</t>
    </r>
    <r>
      <rPr>
        <sz val="11"/>
        <rFont val="Arial Nova Cond"/>
        <family val="2"/>
      </rPr>
      <t xml:space="preserve"> Acciones de control y vigilancia de las Contralorías Internas en las Secretarías y Entidades, para el desarrollo y evaluación de la gestión gubernamental del Municipio de Benito Juárez.</t>
    </r>
  </si>
  <si>
    <r>
      <rPr>
        <b/>
        <sz val="11"/>
        <rFont val="Arial Nova Cond"/>
        <family val="2"/>
      </rPr>
      <t>PAccCI:</t>
    </r>
    <r>
      <rPr>
        <sz val="11"/>
        <rFont val="Arial Nova Cond"/>
        <family val="2"/>
      </rPr>
      <t xml:space="preserve"> Porcentaje de Acciones de Control por las Contralorías Internas</t>
    </r>
  </si>
  <si>
    <r>
      <t>A.1.05.1.1.6.1.</t>
    </r>
    <r>
      <rPr>
        <sz val="11"/>
        <rFont val="Arial Nova Cond"/>
        <family val="2"/>
      </rPr>
      <t xml:space="preserve"> Realización de acciones de control y seguimiento a las actividades realizadas en el Sistema DIF Municipal. </t>
    </r>
  </si>
  <si>
    <r>
      <rPr>
        <b/>
        <sz val="11"/>
        <rFont val="Arial Nova Cond"/>
        <family val="2"/>
      </rPr>
      <t xml:space="preserve">PAccCSCISDIFM: </t>
    </r>
    <r>
      <rPr>
        <sz val="11"/>
        <rFont val="Arial Nova Cond"/>
        <family val="2"/>
      </rPr>
      <t>Porcentaje de Acciones de Control y Seguimiento de la Contraloria Interna del Sistema DIF Municipal</t>
    </r>
  </si>
  <si>
    <r>
      <t>A.1.05.1.1.6.2.</t>
    </r>
    <r>
      <rPr>
        <sz val="11"/>
        <rFont val="Arial Nova Cond"/>
        <family val="2"/>
      </rPr>
      <t xml:space="preserve"> Realización de acciones de control y seguimiento a las actividades realizadas en la Secretaría Municipal de Obras Públicas y Servicios.</t>
    </r>
  </si>
  <si>
    <r>
      <rPr>
        <b/>
        <sz val="11"/>
        <rFont val="Arial Nova Cond"/>
        <family val="2"/>
      </rPr>
      <t xml:space="preserve">PAccCSCISMOPyS: </t>
    </r>
    <r>
      <rPr>
        <sz val="11"/>
        <rFont val="Arial Nova Cond"/>
        <family val="2"/>
      </rPr>
      <t>Porcentaje de Acciones de Control y Seguimiento de la Contraloría Interna de la SMOPyS</t>
    </r>
  </si>
  <si>
    <r>
      <t>A.1.05.1.1.6.3.</t>
    </r>
    <r>
      <rPr>
        <sz val="11"/>
        <rFont val="Arial Nova Cond"/>
        <family val="2"/>
      </rPr>
      <t xml:space="preserve"> Realización de acciones de control y seguimiento a las actividades realizadas en la Secretaría Municipal de Seguridad Pública y Tránsito.</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</si>
  <si>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</si>
  <si>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 xml:space="preserve">C.1.05.1.1.7. </t>
    </r>
    <r>
      <rPr>
        <sz val="11"/>
        <color theme="1"/>
        <rFont val="Arial Nova Cond"/>
        <family val="2"/>
      </rPr>
      <t xml:space="preserve">  Actividades de administración, control y apoyo a las Dependencias y Entidades de la Administración Pública Municipal, por parte de la oficina de la Contraloría.</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</si>
  <si>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</si>
  <si>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t>A.1.05.1.1.7.1.</t>
    </r>
    <r>
      <rPr>
        <sz val="11"/>
        <rFont val="Arial Nova Cond"/>
        <family val="2"/>
      </rPr>
      <t xml:space="preserve"> Implementación del programa de Control Interno bajo el modelo COSO; así como la revision de instrumentos jurídicos y asesorias a las Dependencias y Entidades de la Administración Pública Municipal </t>
    </r>
  </si>
  <si>
    <r>
      <rPr>
        <b/>
        <sz val="11"/>
        <rFont val="Arial Nova Cond"/>
        <family val="2"/>
      </rPr>
      <t>PINRyAJS:</t>
    </r>
    <r>
      <rPr>
        <sz val="11"/>
        <rFont val="Arial Nova Cond"/>
        <family val="2"/>
      </rPr>
      <t xml:space="preserve"> Porcentaje de Instrumentos normativos revisados y asesorías Juridicas  solicitadas.</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</si>
  <si>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</si>
  <si>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t>A.1.05.1.1.7.2.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</si>
  <si>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rPr>
        <b/>
        <sz val="11"/>
        <color theme="1"/>
        <rFont val="Arial Nova Cond"/>
        <family val="2"/>
      </rPr>
      <t>PE:</t>
    </r>
    <r>
      <rPr>
        <sz val="11"/>
        <color theme="1"/>
        <rFont val="Arial Nova Cond"/>
        <family val="2"/>
      </rPr>
      <t xml:space="preserve"> Porcentaje de expedientes</t>
    </r>
  </si>
  <si>
    <r>
      <t>A.1.05.1.1.7.3.</t>
    </r>
    <r>
      <rPr>
        <sz val="11"/>
        <rFont val="Arial Nova Cond"/>
        <family val="2"/>
      </rPr>
      <t xml:space="preserve"> Administración eficiente de los recursos humanos, materiales,  servicios generales y  patrimonio del Municipio asignado a la Contraloría Municipal.</t>
    </r>
  </si>
  <si>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</si>
  <si>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rFont val="Arial Nova Cond"/>
        <family val="2"/>
      </rPr>
      <t xml:space="preserve">PAIBM: </t>
    </r>
    <r>
      <rPr>
        <sz val="11"/>
        <rFont val="Arial Nova Cond"/>
        <family val="2"/>
      </rPr>
      <t>Porcentaje de actualización de inventarios de bienes muebles</t>
    </r>
  </si>
  <si>
    <r>
      <t>A.1.05.1.1.7.4.</t>
    </r>
    <r>
      <rPr>
        <sz val="11"/>
        <rFont val="Arial Nova Cond"/>
        <family val="2"/>
      </rPr>
      <t xml:space="preserve"> Revisión factual de la gestión y cumplimiento normativo de los Organismos Descentralizados de la Administración Pública Municipal.   </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</si>
  <si>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</si>
  <si>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</si>
  <si>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t xml:space="preserve">A.1.05.1.1.7.5. </t>
    </r>
    <r>
      <rPr>
        <sz val="11"/>
        <rFont val="Arial Nova Cond"/>
        <family val="2"/>
      </rPr>
      <t>Sistematización de la gestión que apoye el control y seguimiento para la mejora de la eficiencia operativa de las Dependencias de la Administración Pública Municipal.</t>
    </r>
  </si>
  <si>
    <r>
      <rPr>
        <b/>
        <sz val="11"/>
        <rFont val="Arial Nova Cond"/>
        <family val="2"/>
      </rPr>
      <t xml:space="preserve">PSI: </t>
    </r>
    <r>
      <rPr>
        <sz val="11"/>
        <rFont val="Arial Nova Cond"/>
        <family val="2"/>
      </rPr>
      <t xml:space="preserve">Porcentaje de Sistemas Informáticos </t>
    </r>
  </si>
  <si>
    <t>Anual</t>
  </si>
  <si>
    <t>Semestral</t>
  </si>
  <si>
    <t>Trimestral</t>
  </si>
  <si>
    <t xml:space="preserve">                                                                                                                                                                                                                                                                                                                                                                                                                                                                                                                                                                                                                                                                                                                                                                                                                                                                                                                                                                                                                                                                                                                                                                                                                                                                        </t>
  </si>
  <si>
    <r>
      <rPr>
        <b/>
        <sz val="12"/>
        <color theme="1"/>
        <rFont val="Calibri"/>
        <family val="2"/>
        <scheme val="minor"/>
      </rPr>
      <t>1.05.1</t>
    </r>
    <r>
      <rPr>
        <sz val="12"/>
        <color theme="1"/>
        <rFont val="Calibri"/>
        <family val="2"/>
        <scheme val="minor"/>
      </rPr>
      <t xml:space="preserve">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</si>
  <si>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r>
      <t xml:space="preserve">Justificacion Trimestral: </t>
    </r>
    <r>
      <rPr>
        <sz val="12"/>
        <color theme="1"/>
        <rFont val="Calibri"/>
        <family val="2"/>
        <scheme val="minor"/>
      </rPr>
      <t>Se superó la meta programada debido a al regularización de procesos resagados por la pandemia SARS-COVID19.</t>
    </r>
    <r>
      <rPr>
        <b/>
        <sz val="12"/>
        <color theme="1"/>
        <rFont val="Calibri"/>
        <family val="2"/>
        <scheme val="minor"/>
      </rPr>
      <t xml:space="preserve">
Justificación Anual: </t>
    </r>
    <r>
      <rPr>
        <sz val="12"/>
        <color theme="1"/>
        <rFont val="Calibri"/>
        <family val="2"/>
        <scheme val="minor"/>
      </rPr>
      <t>Se alcanzo un avance del 133.33% de avance anual conforme a lo proyectado por el area.</t>
    </r>
  </si>
  <si>
    <t>PERÍODO QUE SE INFORMA: DEL 1 DE ENERO AL 31 DE DICIEMBRE 2023.</t>
  </si>
  <si>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100% de avance anual conforme a lo proyectado por el area.</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</si>
  <si>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</si>
  <si>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100.00% de avance anual conforme a lo proyectado por el area.</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</si>
  <si>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87.60% de avance anual conforme a lo proyectado por el area.</t>
    </r>
  </si>
  <si>
    <t xml:space="preserve">Justificacion Trimestral: Se cumplió la meta ya que se contaron con los recursos necesarios para llevarlos a cabo.
Justificación Anual: Se alcanzo un avance del 100.00% de avance anual conforme a lo proyectado por el area </t>
  </si>
  <si>
    <r>
      <t xml:space="preserve">Justificacion Trimestral: </t>
    </r>
    <r>
      <rPr>
        <sz val="12"/>
        <color theme="1"/>
        <rFont val="Calibri"/>
        <family val="2"/>
        <scheme val="minor"/>
      </rPr>
      <t>Se cumplio cumplio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</si>
  <si>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50.24% de avance anual conforme a lo proyectado por el area </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</si>
  <si>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</si>
  <si>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</si>
  <si>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245.00% de avance anual conforme a lo proyectado por el area.</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</si>
  <si>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65.83% de avance anual conforme a lo proyectado por el area </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</si>
  <si>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164.21% de avance anual conforme a lo proyectado por el area.</t>
    </r>
  </si>
  <si>
    <r>
      <t xml:space="preserve">Justificacion Trimestral: </t>
    </r>
    <r>
      <rPr>
        <sz val="12"/>
        <color theme="1"/>
        <rFont val="Calibri"/>
        <family val="2"/>
        <scheme val="minor"/>
      </rPr>
      <t>No se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96.50% de avance anual conforme a lo proyectado por el area.</t>
    </r>
  </si>
  <si>
    <r>
      <t xml:space="preserve">Justificacion Trimestral: </t>
    </r>
    <r>
      <rPr>
        <sz val="12"/>
        <color theme="1"/>
        <rFont val="Calibri"/>
        <family val="2"/>
        <scheme val="minor"/>
      </rPr>
      <t>No se alacanzo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44.67% de avance anual conforme a lo proyectado por el area </t>
    </r>
  </si>
  <si>
    <r>
      <t xml:space="preserve">Justificacion Trimestral: </t>
    </r>
    <r>
      <rPr>
        <sz val="12"/>
        <color theme="1"/>
        <rFont val="Calibri"/>
        <family val="2"/>
        <scheme val="minor"/>
      </rPr>
      <t>No se alcanzo la meta programada 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58.33% de avance anual conforme a lo proyectado por el area </t>
    </r>
  </si>
  <si>
    <r>
      <t xml:space="preserve">Justificacion Trimestral: </t>
    </r>
    <r>
      <rPr>
        <sz val="12"/>
        <color theme="1"/>
        <rFont val="Calibri"/>
        <family val="2"/>
        <scheme val="minor"/>
      </rPr>
      <t>No se alcanzó la meta debido a que no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77.61% de avance anual conforme a lo proyectado por el area </t>
    </r>
  </si>
  <si>
    <r>
      <t xml:space="preserve">Justificacion Trimestral: </t>
    </r>
    <r>
      <rPr>
        <sz val="12"/>
        <color theme="1"/>
        <rFont val="Calibri"/>
        <family val="2"/>
        <scheme val="minor"/>
      </rPr>
      <t>No se alcanzó la meta debido a intancias del proceso que permiten retarazar la ejecutoria.</t>
    </r>
    <r>
      <rPr>
        <b/>
        <sz val="12"/>
        <color theme="1"/>
        <rFont val="Calibri"/>
        <family val="2"/>
        <scheme val="minor"/>
      </rPr>
      <t xml:space="preserve">
Justificación Anual: </t>
    </r>
    <r>
      <rPr>
        <sz val="12"/>
        <color theme="1"/>
        <rFont val="Calibri"/>
        <family val="2"/>
        <scheme val="minor"/>
      </rPr>
      <t xml:space="preserve">Se alcanzo un avance del 76.32%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</si>
  <si>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 No se alcanzó la meta programada debido a que no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59.93% de avance anual conforme a lo proyectado por el area </t>
    </r>
  </si>
  <si>
    <r>
      <t>Justificacion Trimestral:</t>
    </r>
    <r>
      <rPr>
        <sz val="12"/>
        <color theme="1"/>
        <rFont val="Calibri"/>
        <family val="2"/>
        <scheme val="minor"/>
      </rPr>
      <t xml:space="preserve"> No se alcanzó la meta por carga de trabajo y falta de recursos humanos.</t>
    </r>
    <r>
      <rPr>
        <b/>
        <sz val="12"/>
        <color theme="1"/>
        <rFont val="Calibri"/>
        <family val="2"/>
        <scheme val="minor"/>
      </rPr>
      <t xml:space="preserve">
Justificación Anual: </t>
    </r>
    <r>
      <rPr>
        <sz val="12"/>
        <color theme="1"/>
        <rFont val="Calibri"/>
        <family val="2"/>
        <scheme val="minor"/>
      </rPr>
      <t xml:space="preserve">Se alcanzo un avance del 79.17% de avance anual conforme a lo proyectado por el area </t>
    </r>
  </si>
  <si>
    <r>
      <t xml:space="preserve">Justificacion Trimestral: </t>
    </r>
    <r>
      <rPr>
        <sz val="12"/>
        <color theme="1"/>
        <rFont val="Calibri"/>
        <family val="2"/>
        <scheme val="minor"/>
      </rPr>
      <t>No se alcanzo la meta programada a nivel componente ya que este depende de varias unidades administrativas</t>
    </r>
    <r>
      <rPr>
        <b/>
        <sz val="12"/>
        <color theme="1"/>
        <rFont val="Calibri"/>
        <family val="2"/>
        <scheme val="minor"/>
      </rPr>
      <t xml:space="preserve">
Justificación Anual: </t>
    </r>
    <r>
      <rPr>
        <sz val="12"/>
        <color theme="1"/>
        <rFont val="Calibri"/>
        <family val="2"/>
        <scheme val="minor"/>
      </rPr>
      <t>Se alcanzo un avance del 90.70% de avance anual conforme a lo proyectado por el area.</t>
    </r>
  </si>
  <si>
    <r>
      <t xml:space="preserve">Justificacion Trimestral: </t>
    </r>
    <r>
      <rPr>
        <sz val="12"/>
        <color theme="1"/>
        <rFont val="Calibri"/>
        <family val="2"/>
        <scheme val="minor"/>
      </rPr>
      <t>Se supero la meta programada por la Coordinación Administrativa.</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 </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</si>
  <si>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71.63% de avance anual conforme a lo proyectado por el area </t>
    </r>
  </si>
  <si>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100% de avance anual conforme a lo proyectado por el area.</t>
    </r>
  </si>
  <si>
    <r>
      <t>Justificacion Trimestral: Se superó</t>
    </r>
    <r>
      <rPr>
        <sz val="12"/>
        <color theme="1"/>
        <rFont val="Calibri"/>
        <family val="2"/>
        <scheme val="minor"/>
      </rPr>
      <t xml:space="preserve">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97.93% de avance anual conforme a lo proyectado por el area </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</si>
  <si>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82.78% de avance anual conforme a lo proyectado por el area </t>
    </r>
  </si>
  <si>
    <r>
      <t>Justificacion Trimestral: No se</t>
    </r>
    <r>
      <rPr>
        <sz val="12"/>
        <color theme="1"/>
        <rFont val="Calibri"/>
        <family val="2"/>
        <scheme val="minor"/>
      </rPr>
      <t xml:space="preserve"> superó la meta programada por el area este trimestre. </t>
    </r>
    <r>
      <rPr>
        <b/>
        <sz val="12"/>
        <color theme="1"/>
        <rFont val="Calibri"/>
        <family val="2"/>
        <scheme val="minor"/>
      </rPr>
      <t xml:space="preserve">
Justificación Anual: </t>
    </r>
    <r>
      <rPr>
        <sz val="12"/>
        <color theme="1"/>
        <rFont val="Calibri"/>
        <family val="2"/>
        <scheme val="minor"/>
      </rPr>
      <t>Se alcanzo un avance del 110.00% de avance anual conforme a lo proyectado por el area.</t>
    </r>
  </si>
  <si>
    <r>
      <t xml:space="preserve">Justificacion Trimestral: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</si>
  <si>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r>
      <t xml:space="preserve">Justificacion Trimestral: </t>
    </r>
    <r>
      <rPr>
        <sz val="12"/>
        <color theme="1"/>
        <rFont val="Calibri"/>
        <family val="2"/>
        <scheme val="minor"/>
      </rPr>
      <t>No se superó la meta ya no se se realizo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98.39% de avance anual conforme a lo proyectado por el area.</t>
    </r>
  </si>
  <si>
    <r>
      <t xml:space="preserve">Justificacion Trimestral: </t>
    </r>
    <r>
      <rPr>
        <sz val="12"/>
        <color theme="1"/>
        <rFont val="Calibri"/>
        <family val="2"/>
        <scheme val="minor"/>
      </rPr>
      <t>No se revasó la meta debido a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196.57% de avance anual a razón de diversas verificaciones realizadas.</t>
    </r>
  </si>
  <si>
    <r>
      <t xml:space="preserve">Justificacion Trimestral: </t>
    </r>
    <r>
      <rPr>
        <sz val="12"/>
        <color theme="1"/>
        <rFont val="Calibri"/>
        <family val="2"/>
        <scheme val="minor"/>
      </rPr>
      <t>No 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160.60%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</si>
  <si>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superó la meta en atención a que es resoluciones del Tribunal de Justicia Administrativa de Quintana Roo  solicitaron se emitira nuevamente resoluciones en los terminos citados por esa autoridad.
</t>
    </r>
    <r>
      <rPr>
        <b/>
        <sz val="12"/>
        <color theme="1"/>
        <rFont val="Calibri"/>
        <family val="2"/>
        <scheme val="minor"/>
      </rPr>
      <t xml:space="preserve">Justificación Anual: </t>
    </r>
    <r>
      <rPr>
        <sz val="12"/>
        <color theme="1"/>
        <rFont val="Calibri"/>
        <family val="2"/>
        <scheme val="minor"/>
      </rPr>
      <t>Se alcanzo un avance del 103.70% de avance anual conforme a lo proyectado por el area.</t>
    </r>
  </si>
  <si>
    <r>
      <t xml:space="preserve">Justificacion Trimestral: </t>
    </r>
    <r>
      <rPr>
        <sz val="12"/>
        <color theme="1"/>
        <rFont val="Calibri"/>
        <family val="2"/>
        <scheme val="minor"/>
      </rPr>
      <t>No 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111.12% de avance anual conforme a lo proyectado por el area.</t>
    </r>
  </si>
  <si>
    <r>
      <t xml:space="preserve">Justificacion Trimestral: </t>
    </r>
    <r>
      <rPr>
        <sz val="12"/>
        <color theme="1"/>
        <rFont val="Calibri"/>
        <family val="2"/>
        <scheme val="minor"/>
      </rPr>
      <t>No 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102.96% de avance anual conforme a lo proyectado por el area.</t>
    </r>
  </si>
  <si>
    <r>
      <t xml:space="preserve">Justificacion Trimestral: </t>
    </r>
    <r>
      <rPr>
        <sz val="12"/>
        <color theme="1"/>
        <rFont val="Calibri"/>
        <family val="2"/>
        <scheme val="minor"/>
      </rPr>
      <t>No se superó la meta de lo proyectada a razón de que no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124.10% de avance anual conforme a lo proyectado por el area.</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</si>
  <si>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141.74% de avance anual conforme a lo proyectado por el area.</t>
    </r>
  </si>
  <si>
    <r>
      <t xml:space="preserve">Justificacion Trimestral: </t>
    </r>
    <r>
      <rPr>
        <sz val="12"/>
        <color theme="1"/>
        <rFont val="Calibri"/>
        <family val="2"/>
        <scheme val="minor"/>
      </rPr>
      <t>No 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118.89% de avance anual conforme a lo proyectado por el area.</t>
    </r>
  </si>
  <si>
    <r>
      <t xml:space="preserve">Justificacion Trimestral: </t>
    </r>
    <r>
      <rPr>
        <sz val="12"/>
        <color theme="1"/>
        <rFont val="Calibri"/>
        <family val="2"/>
        <scheme val="minor"/>
      </rPr>
      <t>No 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119.14% de avance anual conforme a lo proyectado por el area.</t>
    </r>
  </si>
  <si>
    <r>
      <t xml:space="preserve">Justificacion Trimestral: </t>
    </r>
    <r>
      <rPr>
        <sz val="12"/>
        <color theme="1"/>
        <rFont val="Calibri"/>
        <family val="2"/>
        <scheme val="minor"/>
      </rPr>
      <t>No se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95.98% de la meta anual con forme a lo proyectado.</t>
    </r>
  </si>
  <si>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</si>
  <si>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P.1.5.1.1.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</si>
  <si>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C.1.5.1.1.1.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</si>
  <si>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A.1.5.1.1.1.1. Realización de auditorías y revisiones a la obra pública, adquisiciones y servicios relacionados.</t>
  </si>
  <si>
    <t>A.1.5.1.1.1.2. Verificación de licencias y autorizaciones en materia de construcción.</t>
  </si>
  <si>
    <t>C.1.5.1.1.2.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</si>
  <si>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A.1.5.1.1.2.1. Realización de acciones de control y seguimiento a la cuenta pública   de la Administración Pública Municipal Centralizada.</t>
  </si>
  <si>
    <t>A.1.5.1.1.2.2. Realización de auditorías, revisiones y arqueos a las Dependencias y Entidades de la Administración Pública Municipal.</t>
  </si>
  <si>
    <t>C.1.5.1.1.3 Actividades de Combate a la Corrupción Implementadas</t>
  </si>
  <si>
    <t>A.1.5.1.1.3.1 Implementación, evaluación y seguimiento al Programa Especial Anticorrupción</t>
  </si>
  <si>
    <t>A.1.5.1.1.3.2 Seguimiento a actividades de Combate a la Corrupción Implementadas</t>
  </si>
  <si>
    <t>A.1.5.1.1.3.3 Intervención en el proceso de Entrega y Recepción de los servidores públicos, conforme a la normatividad vigente.</t>
  </si>
  <si>
    <t>A.1.5.1.1.3.4 Recepción, Control y Resguardo de las Declaraciones de Situación Patrimonial y de Interés de todos los servidores públicos  de la Administración Pública Municipal.</t>
  </si>
  <si>
    <t>A.1.5.1.1.3.5 Registro y Control en el  Sistema Municipal de Inspectores</t>
  </si>
  <si>
    <t>A.1.5.1.1.3.6  Monitoreo de la satisfacción ciudadana sobre servicios recibidos mediante la Contraloría Itinerante</t>
  </si>
  <si>
    <t>A.1.5.1.1.3.7  Eficientar Trámites y Servicios mediante el Programa Municipal de Acreditación "Calidad y Servicio con CUENTAS CLARAS", Auditorías Administrativas de "5 S's" y el Protocolo de Atención Ciudadana para Trámites y Servicios.</t>
  </si>
  <si>
    <t>A.1.5.1.1.3.8  Supervisión y Auditoría a Programas y/o recursos asignados para estímulos económicos y programas sociales.</t>
  </si>
  <si>
    <t>A.1.5.1.1.3.9  Supervisión de la integración de Comités de Contraloría Social, que sean requeridos para el seguimiento de la Obra Pública Municipal.</t>
  </si>
  <si>
    <t>C.1.5.1.1.4. Actos de investigación de los hechos denunciados en contra de Servidores Públicos y/o Particulares a fin de determinar la falta administrativa como grave o no grave.</t>
  </si>
  <si>
    <t>A.1.5.1.1.4.1 Integración de expedientes respecto a las quejas y/o denuncias presentadas por la ciudadanía.</t>
  </si>
  <si>
    <t>A.1.5.1.1.4.2 Atención a la ciudadanía en materia de responsabilidad administrativa por los servidores públicos y/o particulares.</t>
  </si>
  <si>
    <t>C.1.5.1.1.5. Procedimientos de Responsabilidades Administrativa de acuerdo con la Ley General de Responsabilidades Administrativas; en contra de los Servidores Públicos y/o Particulares, iniciados .</t>
  </si>
  <si>
    <t>A.1.5.1.1.5.1. Emisión de Acuerdos de notificación e integración a los Servidores Públicos y/o Particulares en el seguimiento a los  Procedimientos de Responsabilidad Administrativa.</t>
  </si>
  <si>
    <t>A.1.5.1.1.5.2 Emisión de resoluciones de Responsabilidad Administrativa</t>
  </si>
  <si>
    <t>A.1.5.1.1.5.3 Emisión de constancias de No Inhabilitación.</t>
  </si>
  <si>
    <t>C.1.5.1.1.6. Acciones de control y vigilancia de las Contralorías Internas en las Secretarías y Entidades, para el desarrollo y evaluación de la gestión gubernamental del Municipio de Benito Juárez.</t>
  </si>
  <si>
    <t xml:space="preserve">A.1.5.1.1.6.1. Realización de acciones de control y seguimiento a las actividades realizadas en el Sistema DIF Municipal. </t>
  </si>
  <si>
    <t>A.1.5.1.1.6.2. Realización de acciones de control y seguimiento a las actividades realizadas en la Secretaría Municipal de Obras Públicas y Servicios.</t>
  </si>
  <si>
    <t>A.1.5.1.1.6.3. Realización de acciones de control y seguimiento a las actividades realizadas en la Secretaría Municipal de Seguridad Pública y Tránsito.</t>
  </si>
  <si>
    <t>C.1.5.1.1.7.   Actividades de administración, control y apoyo a las Dependencias y Entidades de la Administración Pública Municipal, por parte de la oficina de la Contraloría.</t>
  </si>
  <si>
    <t xml:space="preserve">A.1.5.1.1.7.1. Implementación del programa de Control Interno bajo el modelo COSO; así como la revision de instrumentos jurídicos y asesorias a las Dependencias y Entidades de la Administración Pública Municipal </t>
  </si>
  <si>
    <t>A.1.5.1.1.7.2. Atención y representación jurÍdica gratuita a las personas  que así lo soliciten que figuren como presuntos responsables en un Procedimiento de Responsabilidad Administrativa, por faltas graves o no graves que se inicien dentro de la contralorÍa municipal.</t>
  </si>
  <si>
    <t>A.1.5.1.1.7.3. Administración eficiente de los recursos humanos, materiales,  servicios generales y  patrimonio del Municipio asignado a la Contraloría Municipal.</t>
  </si>
  <si>
    <t xml:space="preserve">A.1.5.1.1.7.4. Revisión factual de la gestión y cumplimiento normativo de los Organismos Descentralizados de la Administración Pública Municipal.   </t>
  </si>
  <si>
    <t>A.1.5.1.1.7.5. Sistematización de la gestión que apoye el control y seguimiento para la mejora de la eficiencia operativa de las Dependencias de la Administración Pública Municipal.</t>
  </si>
  <si>
    <t>O-PPA 1.5 PROGRAMA DE CONTROL DEL EJERCICIO DEL GASTO Y LA RENDICION DE CUENTAS</t>
  </si>
  <si>
    <t>IAG: Índice de Avance General en la implantación y operación del modelo PbR-SED</t>
  </si>
  <si>
    <t>Meta Trimestral:El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Meta Anual: 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t>
  </si>
  <si>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48.50% de avance anual conforme a lo proyectado por el area.</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</si>
  <si>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48.42%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</si>
  <si>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50.00% de avance anual conforme a lo proyectado por el area.</t>
    </r>
  </si>
  <si>
    <r>
      <t xml:space="preserve">Justificacion Trimestral: </t>
    </r>
    <r>
      <rPr>
        <sz val="12"/>
        <color theme="1"/>
        <rFont val="Calibri"/>
        <family val="2"/>
        <scheme val="minor"/>
      </rPr>
      <t>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75.52% de avance anual conforme a lo proyectado por el area.</t>
    </r>
  </si>
  <si>
    <r>
      <t xml:space="preserve">Justificacion Trimestral: </t>
    </r>
    <r>
      <rPr>
        <sz val="12"/>
        <color theme="1"/>
        <rFont val="Calibri"/>
        <family val="2"/>
        <scheme val="minor"/>
      </rPr>
      <t>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75.79% de avance anual conforme a lo proyectado por el area.</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</si>
  <si>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53.85% de avance anual conforme a lo proyectado por el area.</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</si>
  <si>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67.07% de avance anual conforme a lo proyectado por el area.</t>
    </r>
  </si>
  <si>
    <t xml:space="preserve">Justificacion Trimestral: Se cumplió la meta ya que se contaron con los recursos necesarios para llevarlos a cabo.
Justificación Anual: Se alcanzo un avance del 42.86% de avance anual conforme a lo proyectado por el area </t>
  </si>
  <si>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32.00% de avance anual conforme a lo proyectado por el area.</t>
    </r>
  </si>
  <si>
    <r>
      <t xml:space="preserve">Justificacion Trimestral: </t>
    </r>
    <r>
      <rPr>
        <sz val="12"/>
        <color theme="1"/>
        <rFont val="Calibri"/>
        <family val="2"/>
        <scheme val="minor"/>
      </rPr>
      <t>No 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36.42%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</si>
  <si>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21.02% de avance anual conforme a lo proyectado por el area </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</si>
  <si>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50.00%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</si>
  <si>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28.57% de avance anual conforme a lo proyectado por el area.</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</si>
  <si>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8.33% de avance anual conforme a lo proyectado por el area </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</si>
  <si>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81.05% de avance anual conforme a lo proyectado por el area.</t>
    </r>
  </si>
  <si>
    <r>
      <t xml:space="preserve">Justificacion Trimestral: </t>
    </r>
    <r>
      <rPr>
        <sz val="12"/>
        <color theme="1"/>
        <rFont val="Calibri"/>
        <family val="2"/>
        <scheme val="minor"/>
      </rPr>
      <t>No se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25.00% de avance anual conforme a lo proyectado por el area.</t>
    </r>
  </si>
  <si>
    <r>
      <t xml:space="preserve">Justificacion Trimestral: </t>
    </r>
    <r>
      <rPr>
        <sz val="12"/>
        <color theme="1"/>
        <rFont val="Calibri"/>
        <family val="2"/>
        <scheme val="minor"/>
      </rPr>
      <t>No se alacanzo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25.67% de avance anual conforme a lo proyectado por el area </t>
    </r>
  </si>
  <si>
    <r>
      <t xml:space="preserve">Justificacion Trimestral: </t>
    </r>
    <r>
      <rPr>
        <sz val="12"/>
        <color theme="1"/>
        <rFont val="Calibri"/>
        <family val="2"/>
        <scheme val="minor"/>
      </rPr>
      <t>No se alcanzo la meta programada 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18.87% de avance anual conforme a lo proyectado por el area </t>
    </r>
  </si>
  <si>
    <r>
      <t xml:space="preserve">Justificacion Trimestral: </t>
    </r>
    <r>
      <rPr>
        <sz val="12"/>
        <color theme="1"/>
        <rFont val="Calibri"/>
        <family val="2"/>
        <scheme val="minor"/>
      </rPr>
      <t>No se alcanzó la meta debido a que no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47.54%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</si>
  <si>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atención a que es resoluciones del Tribunal de Justicia Administrativa de Quintana Roo  solicitaron se emitira nuevamente resoluciones en los terminos citados por esa autoridad.
</t>
    </r>
    <r>
      <rPr>
        <b/>
        <sz val="12"/>
        <color theme="1"/>
        <rFont val="Calibri"/>
        <family val="2"/>
        <scheme val="minor"/>
      </rPr>
      <t xml:space="preserve">Justificación Anual: </t>
    </r>
    <r>
      <rPr>
        <sz val="12"/>
        <color theme="1"/>
        <rFont val="Calibri"/>
        <family val="2"/>
        <scheme val="minor"/>
      </rPr>
      <t>Se alcanzo un avance del 48.33% de avance anual conforme a lo proyectado por el area.</t>
    </r>
  </si>
  <si>
    <r>
      <t xml:space="preserve">Justificacion Trimestral: </t>
    </r>
    <r>
      <rPr>
        <sz val="12"/>
        <color theme="1"/>
        <rFont val="Calibri"/>
        <family val="2"/>
        <scheme val="minor"/>
      </rPr>
      <t xml:space="preserve">Se alcanzó la meta debido a las reasolauciones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50.00% de avance anual conforme a lo proyectado por el area </t>
    </r>
  </si>
  <si>
    <r>
      <t xml:space="preserve">Justificacion Trimestral: </t>
    </r>
    <r>
      <rPr>
        <sz val="12"/>
        <color theme="1"/>
        <rFont val="Calibri"/>
        <family val="2"/>
        <scheme val="minor"/>
      </rPr>
      <t>Se revasó la meta debido a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91.81% de avance anual a razón de diversas verificaciones realizadas.</t>
    </r>
  </si>
  <si>
    <r>
      <t>Justificacion Trimestral:</t>
    </r>
    <r>
      <rPr>
        <sz val="12"/>
        <color theme="1"/>
        <rFont val="Calibri"/>
        <family val="2"/>
        <scheme val="minor"/>
      </rPr>
      <t xml:space="preserve"> No se alcanzó la meta por carga de trabajo y falta de recursos humanos.</t>
    </r>
    <r>
      <rPr>
        <b/>
        <sz val="12"/>
        <color theme="1"/>
        <rFont val="Calibri"/>
        <family val="2"/>
        <scheme val="minor"/>
      </rPr>
      <t xml:space="preserve">
Justificación Anual: </t>
    </r>
    <r>
      <rPr>
        <sz val="12"/>
        <color theme="1"/>
        <rFont val="Calibri"/>
        <family val="2"/>
        <scheme val="minor"/>
      </rPr>
      <t xml:space="preserve">Se alcanzo un avance del 39.95% de avance anual conforme a lo proyectado por el area </t>
    </r>
  </si>
  <si>
    <r>
      <t xml:space="preserve">Justificacion Trimestral: </t>
    </r>
    <r>
      <rPr>
        <sz val="12"/>
        <color theme="1"/>
        <rFont val="Calibri"/>
        <family val="2"/>
        <scheme val="minor"/>
      </rPr>
      <t>No se alcanzo la meta programada a nivel componente ya que este depende de varias unidades administrativas</t>
    </r>
    <r>
      <rPr>
        <b/>
        <sz val="12"/>
        <color theme="1"/>
        <rFont val="Calibri"/>
        <family val="2"/>
        <scheme val="minor"/>
      </rPr>
      <t xml:space="preserve">
Justificación Anual: </t>
    </r>
    <r>
      <rPr>
        <sz val="12"/>
        <color theme="1"/>
        <rFont val="Calibri"/>
        <family val="2"/>
        <scheme val="minor"/>
      </rPr>
      <t>Se alcanzo un avance del 43.39% de avance anual conforme a lo proyectado por el area.</t>
    </r>
  </si>
  <si>
    <r>
      <t xml:space="preserve">Justificacion Trimestral: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</si>
  <si>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34.46% de avance anual conforme a lo proyectado por el area </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</si>
  <si>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39.44% de avance anual conforme a lo proyectado por el area </t>
    </r>
  </si>
  <si>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</si>
  <si>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t xml:space="preserve">Justificacion Trimestral: </t>
    </r>
    <r>
      <rPr>
        <sz val="12"/>
        <color theme="1"/>
        <rFont val="Calibri"/>
        <family val="2"/>
        <scheme val="minor"/>
      </rPr>
      <t>Se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67.70% de la meta anual con forme a lo proyectado.</t>
    </r>
  </si>
  <si>
    <r>
      <t xml:space="preserve">Justificacion Trimestral: </t>
    </r>
    <r>
      <rPr>
        <sz val="12"/>
        <color theme="1"/>
        <rFont val="Calibri"/>
        <family val="2"/>
        <scheme val="minor"/>
      </rPr>
      <t>No se cumplio cumplio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20.00% de avance anual conforme a lo proyectado por el area.</t>
    </r>
  </si>
  <si>
    <r>
      <t xml:space="preserve">Justificacion Trimestral: </t>
    </r>
    <r>
      <rPr>
        <sz val="12"/>
        <color theme="1"/>
        <rFont val="Calibri"/>
        <family val="2"/>
        <scheme val="minor"/>
      </rPr>
      <t>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97.33% de avance anual conforme a lo proyectado por el area.</t>
    </r>
  </si>
  <si>
    <r>
      <t xml:space="preserve">Justificacion Trimestral: </t>
    </r>
    <r>
      <rPr>
        <sz val="12"/>
        <color theme="1"/>
        <rFont val="Calibri"/>
        <family val="2"/>
        <scheme val="minor"/>
      </rPr>
      <t>Se cumplio con la meta ya que se contaron con los recursos necesarios para llevarlos acabo.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</si>
  <si>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 No alcanzó la meta programada debido a que no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85.49% de avance anual conforme a lo proyectado por el area </t>
    </r>
  </si>
  <si>
    <r>
      <t xml:space="preserve">Justificacion Trimestral: </t>
    </r>
    <r>
      <rPr>
        <sz val="12"/>
        <color theme="1"/>
        <rFont val="Calibri"/>
        <family val="2"/>
        <scheme val="minor"/>
      </rPr>
      <t>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82.26% de avance anual conforme a lo proyectado por el area.</t>
    </r>
  </si>
  <si>
    <r>
      <t>Justificacion Trimestral:</t>
    </r>
    <r>
      <rPr>
        <sz val="12"/>
        <color theme="1"/>
        <rFont val="Calibri"/>
        <family val="2"/>
        <scheme val="minor"/>
      </rPr>
      <t xml:space="preserve"> Se superó la meta ya que se realizo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86.90% de avance anual conforme a lo proyectado por el area.</t>
    </r>
  </si>
  <si>
    <r>
      <t xml:space="preserve">Justificacion Trimestral: </t>
    </r>
    <r>
      <rPr>
        <sz val="12"/>
        <color theme="1"/>
        <rFont val="Calibri"/>
        <family val="2"/>
        <scheme val="minor"/>
      </rPr>
      <t>Se revasó la meta programada por el area este trimestre.</t>
    </r>
    <r>
      <rPr>
        <b/>
        <sz val="12"/>
        <color theme="1"/>
        <rFont val="Calibri"/>
        <family val="2"/>
        <scheme val="minor"/>
      </rPr>
      <t xml:space="preserve">
Justificación Anual: </t>
    </r>
    <r>
      <rPr>
        <sz val="12"/>
        <color theme="1"/>
        <rFont val="Calibri"/>
        <family val="2"/>
        <scheme val="minor"/>
      </rPr>
      <t>Se alcanzo un avance del 55.00% de avance anual conforme a lo proyectado por el area.</t>
    </r>
  </si>
  <si>
    <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46.53% de avance anual conforme a lo proyectado por el area </t>
    </r>
  </si>
  <si>
    <r>
      <t xml:space="preserve">Justificacion Trimestral: </t>
    </r>
    <r>
      <rPr>
        <sz val="12"/>
        <color theme="1"/>
        <rFont val="Calibri"/>
        <family val="2"/>
        <scheme val="minor"/>
      </rPr>
      <t>Se alcanzó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58.33% de avance anual conforme a lo proyectado por el area.</t>
    </r>
  </si>
  <si>
    <r>
      <t xml:space="preserve">Justificacion Trimestral: </t>
    </r>
    <r>
      <rPr>
        <sz val="12"/>
        <color theme="1"/>
        <rFont val="Calibri"/>
        <family val="2"/>
        <scheme val="minor"/>
      </rPr>
      <t xml:space="preserve">Se alcanzó la meta programada por la Coordinación Administrativa porque se realizo inventario extraordinario. </t>
    </r>
    <r>
      <rPr>
        <b/>
        <sz val="12"/>
        <color theme="1"/>
        <rFont val="Calibri"/>
        <family val="2"/>
        <scheme val="minor"/>
      </rPr>
      <t xml:space="preserve">
Justificación Anual:</t>
    </r>
    <r>
      <rPr>
        <sz val="12"/>
        <color theme="1"/>
        <rFont val="Calibri"/>
        <family val="2"/>
        <scheme val="minor"/>
      </rPr>
      <t xml:space="preserve"> Se alcanzo un avance del 75.00% de avance anual conforme a lo proyectado por el area </t>
    </r>
  </si>
  <si>
    <t>PERÍODO QUE SE INFORMA: DEL 1 DE ENERO AL 30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</si>
</sst>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b/>
      <sz val="11"/>
      <name val="Arial"/>
      <family val="2"/>
    </font>
    <font>
      <sz val="11"/>
      <name val="Arial"/>
      <family val="2"/>
    </font>
    <font>
      <b/>
      <sz val="11"/>
      <color theme="1"/>
      <name val="Arial"/>
      <family val="2"/>
    </font>
    <font>
      <b/>
      <sz val="11"/>
      <name val="Arial Nova Cond"/>
      <family val="2"/>
    </font>
    <font>
      <sz val="11"/>
      <name val="Arial Nova Cond"/>
      <family val="2"/>
    </font>
    <font>
      <sz val="12"/>
      <name val="Calibri"/>
      <family val="2"/>
      <scheme val="minor"/>
    </font>
    <font>
      <sz val="11"/>
      <color theme="1"/>
      <name val="Arial Nova Cond"/>
      <family val="2"/>
    </font>
    <font>
      <b/>
      <sz val="11"/>
      <color theme="1"/>
      <name val="Arial Nova Cond"/>
      <family val="2"/>
    </font>
    <font>
      <sz val="18"/>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s>
  <borders count="7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hair">
        <color indexed="64"/>
      </left>
      <right style="medium">
        <color indexed="64"/>
      </right>
      <top style="hair">
        <color indexed="64"/>
      </top>
      <bottom/>
      <diagonal/>
    </border>
    <border>
      <left style="medium">
        <color auto="1"/>
      </left>
      <right style="dashed">
        <color theme="1"/>
      </right>
      <top style="hair">
        <color auto="1"/>
      </top>
      <bottom style="hair">
        <color auto="1"/>
      </bottom>
      <diagonal/>
    </border>
    <border>
      <left style="dashed">
        <color theme="1"/>
      </left>
      <right style="hair">
        <color auto="1"/>
      </right>
      <top style="dotted">
        <color indexed="64"/>
      </top>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medium">
        <color auto="1"/>
      </left>
      <right style="dotted">
        <color indexed="64"/>
      </right>
      <top style="hair">
        <color auto="1"/>
      </top>
      <bottom/>
      <diagonal/>
    </border>
    <border>
      <left style="dotted">
        <color indexed="64"/>
      </left>
      <right style="hair">
        <color auto="1"/>
      </right>
      <top style="hair">
        <color auto="1"/>
      </top>
      <bottom/>
      <diagonal/>
    </border>
    <border>
      <left style="medium">
        <color auto="1"/>
      </left>
      <right style="dotted">
        <color indexed="64"/>
      </right>
      <top/>
      <bottom style="hair">
        <color auto="1"/>
      </bottom>
      <diagonal/>
    </border>
    <border>
      <left style="dotted">
        <color indexed="64"/>
      </left>
      <right style="hair">
        <color auto="1"/>
      </right>
      <top/>
      <bottom style="hair">
        <color auto="1"/>
      </bottom>
      <diagonal/>
    </border>
    <border>
      <left style="medium">
        <color auto="1"/>
      </left>
      <right style="dashed">
        <color theme="1"/>
      </right>
      <top style="hair">
        <color auto="1"/>
      </top>
      <bottom/>
      <diagonal/>
    </border>
    <border>
      <left style="hair">
        <color indexed="64"/>
      </left>
      <right style="hair">
        <color indexed="64"/>
      </right>
      <top style="dotted">
        <color indexed="64"/>
      </top>
      <bottom/>
      <diagonal/>
    </border>
    <border>
      <left style="medium">
        <color auto="1"/>
      </left>
      <right style="dashed">
        <color theme="1"/>
      </right>
      <top/>
      <bottom/>
      <diagonal/>
    </border>
    <border>
      <left style="medium">
        <color auto="1"/>
      </left>
      <right style="dashed">
        <color theme="1"/>
      </right>
      <top/>
      <bottom style="hair">
        <color auto="1"/>
      </bottom>
      <diagonal/>
    </border>
    <border>
      <left style="dotted">
        <color indexed="64"/>
      </left>
      <right style="hair">
        <color auto="1"/>
      </right>
      <top style="hair">
        <color auto="1"/>
      </top>
      <bottom style="hair">
        <color auto="1"/>
      </bottom>
      <diagonal/>
    </border>
    <border>
      <left style="dashed">
        <color theme="1"/>
      </left>
      <right style="hair">
        <color auto="1"/>
      </right>
      <top style="hair">
        <color auto="1"/>
      </top>
      <bottom style="hair">
        <color auto="1"/>
      </bottom>
      <diagonal/>
    </border>
    <border>
      <left style="medium">
        <color auto="1"/>
      </left>
      <right style="dotted">
        <color indexed="64"/>
      </right>
      <top style="hair">
        <color auto="1"/>
      </top>
      <bottom style="hair">
        <color auto="1"/>
      </bottom>
      <diagonal/>
    </border>
    <border>
      <left style="medium">
        <color auto="1"/>
      </left>
      <right style="dashed">
        <color indexed="64"/>
      </right>
      <top style="hair">
        <color auto="1"/>
      </top>
      <bottom style="hair">
        <color auto="1"/>
      </bottom>
      <diagonal/>
    </border>
    <border>
      <left/>
      <right style="hair">
        <color indexed="64"/>
      </right>
      <top style="hair">
        <color indexed="64"/>
      </top>
      <bottom style="hair">
        <color indexed="64"/>
      </bottom>
      <diagonal/>
    </border>
    <border>
      <left style="dashed">
        <color theme="1"/>
      </left>
      <right style="hair">
        <color auto="1"/>
      </right>
      <top style="dotted">
        <color auto="1"/>
      </top>
      <bottom style="hair">
        <color auto="1"/>
      </bottom>
      <diagonal/>
    </border>
    <border>
      <left style="medium">
        <color auto="1"/>
      </left>
      <right style="dashed">
        <color theme="1"/>
      </right>
      <top style="hair">
        <color auto="1"/>
      </top>
      <bottom style="medium">
        <color auto="1"/>
      </bottom>
      <diagonal/>
    </border>
    <border>
      <left style="dashed">
        <color theme="1"/>
      </left>
      <right style="hair">
        <color auto="1"/>
      </right>
      <top style="hair">
        <color auto="1"/>
      </top>
      <bottom style="medium">
        <color auto="1"/>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style="hair">
        <color indexed="64"/>
      </right>
      <top style="thin">
        <color indexed="64"/>
      </top>
      <bottom/>
      <diagonal/>
    </border>
  </borders>
  <cellStyleXfs count="1">
    <xf numFmtId="0" fontId="0" fillId="0" borderId="0"/>
  </cellStyleXfs>
  <cellXfs count="184">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3" fillId="3" borderId="31" xfId="0" applyNumberFormat="1" applyFont="1" applyFill="1" applyBorder="1" applyAlignment="1">
      <alignment horizontal="center" vertical="center"/>
    </xf>
    <xf numFmtId="10" fontId="13" fillId="3" borderId="25"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1" fontId="13" fillId="4" borderId="28" xfId="0" applyNumberFormat="1" applyFont="1" applyFill="1" applyBorder="1" applyAlignment="1">
      <alignment horizontal="center" vertical="center"/>
    </xf>
    <xf numFmtId="1" fontId="13" fillId="3" borderId="12" xfId="0"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wrapText="1"/>
    </xf>
    <xf numFmtId="1" fontId="13" fillId="3" borderId="14" xfId="0" applyNumberFormat="1" applyFont="1" applyFill="1" applyBorder="1" applyAlignment="1">
      <alignment horizontal="center" vertical="center"/>
    </xf>
    <xf numFmtId="10" fontId="13" fillId="3" borderId="24" xfId="0" applyNumberFormat="1" applyFont="1" applyFill="1" applyBorder="1" applyAlignment="1">
      <alignment horizontal="center" vertical="center"/>
    </xf>
    <xf numFmtId="1" fontId="13" fillId="2" borderId="60" xfId="0" applyNumberFormat="1" applyFont="1" applyFill="1" applyBorder="1" applyAlignment="1">
      <alignment horizontal="center" vertical="center"/>
    </xf>
    <xf numFmtId="1" fontId="13" fillId="4" borderId="60" xfId="0" applyNumberFormat="1" applyFont="1" applyFill="1" applyBorder="1" applyAlignment="1">
      <alignment horizontal="center" vertical="center"/>
    </xf>
    <xf numFmtId="1" fontId="13" fillId="3" borderId="60" xfId="0" applyNumberFormat="1" applyFont="1" applyFill="1" applyBorder="1" applyAlignment="1">
      <alignment horizontal="center" vertical="center"/>
    </xf>
    <xf numFmtId="1" fontId="13" fillId="3" borderId="60" xfId="0" applyNumberFormat="1" applyFont="1" applyFill="1" applyBorder="1" applyAlignment="1">
      <alignment horizontal="center" vertical="center" wrapText="1"/>
    </xf>
    <xf numFmtId="1" fontId="13" fillId="4" borderId="60" xfId="0" applyNumberFormat="1" applyFont="1" applyFill="1" applyBorder="1" applyAlignment="1">
      <alignment horizontal="center" vertical="center" wrapText="1"/>
    </xf>
    <xf numFmtId="1" fontId="13" fillId="3" borderId="61"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top"/>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8" fillId="3" borderId="34" xfId="0" applyFont="1" applyFill="1" applyBorder="1" applyAlignment="1">
      <alignment horizontal="justify" vertical="center" wrapText="1"/>
    </xf>
    <xf numFmtId="0" fontId="8" fillId="3" borderId="52" xfId="0" applyFont="1" applyFill="1" applyBorder="1" applyAlignment="1">
      <alignment horizontal="justify" vertical="center" wrapText="1"/>
    </xf>
    <xf numFmtId="0" fontId="7" fillId="3" borderId="51" xfId="0" applyFont="1" applyFill="1" applyBorder="1" applyAlignment="1">
      <alignment horizontal="justify" vertical="center" wrapText="1"/>
    </xf>
    <xf numFmtId="0" fontId="7" fillId="3" borderId="53" xfId="0" applyFont="1" applyFill="1" applyBorder="1" applyAlignment="1">
      <alignment horizontal="justify" vertical="center" wrapText="1"/>
    </xf>
    <xf numFmtId="0" fontId="10" fillId="3" borderId="43" xfId="0" applyFont="1" applyFill="1" applyBorder="1" applyAlignment="1">
      <alignment horizontal="center" vertical="center" wrapText="1"/>
    </xf>
    <xf numFmtId="0" fontId="10" fillId="3" borderId="29"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1" fontId="13" fillId="3" borderId="12" xfId="0" applyNumberFormat="1" applyFont="1" applyFill="1" applyBorder="1" applyAlignment="1">
      <alignment horizontal="center" vertical="center" wrapText="1"/>
    </xf>
    <xf numFmtId="1" fontId="13" fillId="3" borderId="14" xfId="0" applyNumberFormat="1"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4" xfId="0" applyFont="1" applyFill="1" applyBorder="1" applyAlignment="1">
      <alignment horizontal="center" vertical="center"/>
    </xf>
    <xf numFmtId="10" fontId="13" fillId="3" borderId="25" xfId="0" applyNumberFormat="1" applyFont="1" applyFill="1" applyBorder="1" applyAlignment="1">
      <alignment horizontal="center" vertical="center" wrapText="1"/>
    </xf>
    <xf numFmtId="10" fontId="13" fillId="3" borderId="62" xfId="0" applyNumberFormat="1" applyFont="1" applyFill="1" applyBorder="1" applyAlignment="1">
      <alignment horizontal="center"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8" fillId="3" borderId="4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7" fillId="3" borderId="47" xfId="0" applyFont="1" applyFill="1" applyBorder="1" applyAlignment="1">
      <alignment horizontal="justify" vertical="center" wrapText="1"/>
    </xf>
    <xf numFmtId="0" fontId="7" fillId="3" borderId="37" xfId="0" applyFont="1" applyFill="1" applyBorder="1" applyAlignment="1">
      <alignment horizontal="justify" vertical="center" wrapText="1"/>
    </xf>
    <xf numFmtId="0" fontId="10" fillId="3" borderId="20" xfId="0" applyFont="1" applyFill="1" applyBorder="1" applyAlignment="1">
      <alignment horizontal="center" vertical="center"/>
    </xf>
    <xf numFmtId="0" fontId="7" fillId="3" borderId="34" xfId="0" applyFont="1" applyFill="1" applyBorder="1" applyAlignment="1">
      <alignment horizontal="justify" vertical="center" wrapText="1"/>
    </xf>
    <xf numFmtId="0" fontId="12" fillId="3" borderId="34" xfId="0" applyFont="1" applyFill="1" applyBorder="1" applyAlignment="1">
      <alignment horizontal="justify" vertical="center" wrapText="1"/>
    </xf>
    <xf numFmtId="10" fontId="13" fillId="4" borderId="25" xfId="0" applyNumberFormat="1" applyFont="1" applyFill="1" applyBorder="1" applyAlignment="1">
      <alignment horizontal="center" vertical="center" wrapText="1"/>
    </xf>
    <xf numFmtId="0" fontId="2" fillId="4" borderId="25" xfId="0" applyFont="1" applyFill="1" applyBorder="1" applyAlignment="1">
      <alignment horizontal="left" vertical="center" wrapText="1"/>
    </xf>
    <xf numFmtId="0" fontId="2" fillId="4" borderId="26" xfId="0" applyFont="1" applyFill="1" applyBorder="1" applyAlignment="1">
      <alignment horizontal="left" vertical="center" wrapText="1"/>
    </xf>
    <xf numFmtId="49" fontId="11" fillId="4" borderId="34" xfId="0" applyNumberFormat="1" applyFont="1" applyFill="1" applyBorder="1" applyAlignment="1">
      <alignment horizontal="left" vertical="center" wrapText="1"/>
    </xf>
    <xf numFmtId="0" fontId="11" fillId="4" borderId="47" xfId="0" applyFont="1" applyFill="1" applyBorder="1" applyAlignment="1">
      <alignment horizontal="justify" vertical="center" wrapText="1"/>
    </xf>
    <xf numFmtId="0" fontId="10" fillId="4" borderId="43" xfId="0" applyFont="1" applyFill="1" applyBorder="1" applyAlignment="1">
      <alignment horizontal="center" vertical="center" wrapText="1"/>
    </xf>
    <xf numFmtId="0" fontId="10" fillId="4" borderId="20" xfId="0" applyFont="1" applyFill="1" applyBorder="1" applyAlignment="1">
      <alignment horizontal="center" vertical="center"/>
    </xf>
    <xf numFmtId="0" fontId="13" fillId="4" borderId="12" xfId="0" applyFont="1" applyFill="1" applyBorder="1" applyAlignment="1">
      <alignment horizontal="center" vertical="center" wrapText="1"/>
    </xf>
    <xf numFmtId="1" fontId="13" fillId="4" borderId="12" xfId="0" applyNumberFormat="1" applyFont="1" applyFill="1" applyBorder="1" applyAlignment="1">
      <alignment horizontal="center" vertical="center" wrapText="1"/>
    </xf>
    <xf numFmtId="0" fontId="13" fillId="4" borderId="12" xfId="0" applyFont="1" applyFill="1" applyBorder="1" applyAlignment="1">
      <alignment horizontal="center" vertical="center"/>
    </xf>
    <xf numFmtId="0" fontId="4" fillId="3" borderId="48" xfId="0" applyFont="1" applyFill="1" applyBorder="1" applyAlignment="1">
      <alignment horizontal="justify" vertical="center" wrapText="1"/>
    </xf>
    <xf numFmtId="0" fontId="8" fillId="4" borderId="34" xfId="0" applyFont="1" applyFill="1" applyBorder="1" applyAlignment="1">
      <alignment horizontal="justify" vertical="center" wrapText="1"/>
    </xf>
    <xf numFmtId="0" fontId="7" fillId="4" borderId="47" xfId="0" applyFont="1" applyFill="1" applyBorder="1" applyAlignment="1">
      <alignment horizontal="justify" vertical="center" wrapText="1"/>
    </xf>
    <xf numFmtId="0" fontId="9" fillId="3" borderId="49" xfId="0" applyFont="1" applyFill="1" applyBorder="1" applyAlignment="1">
      <alignment horizontal="justify" vertical="center" wrapText="1"/>
    </xf>
    <xf numFmtId="0" fontId="8" fillId="5" borderId="50" xfId="0" applyFont="1" applyFill="1" applyBorder="1" applyAlignment="1">
      <alignment horizontal="justify"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4" fillId="3" borderId="46" xfId="0" applyFont="1" applyFill="1" applyBorder="1" applyAlignment="1">
      <alignment horizontal="justify" vertical="center" wrapText="1"/>
    </xf>
    <xf numFmtId="0" fontId="8" fillId="3" borderId="38" xfId="0" applyFont="1" applyFill="1" applyBorder="1" applyAlignment="1">
      <alignment horizontal="justify" vertical="center" wrapText="1"/>
    </xf>
    <xf numFmtId="0" fontId="8" fillId="3" borderId="40" xfId="0" applyFont="1" applyFill="1" applyBorder="1" applyAlignment="1">
      <alignment horizontal="justify" vertical="center" wrapText="1"/>
    </xf>
    <xf numFmtId="0" fontId="7" fillId="3" borderId="46" xfId="0" applyFont="1" applyFill="1" applyBorder="1" applyAlignment="1">
      <alignment horizontal="justify" vertical="center" wrapText="1"/>
    </xf>
    <xf numFmtId="0" fontId="8" fillId="4" borderId="42" xfId="0" applyFont="1" applyFill="1" applyBorder="1" applyAlignment="1">
      <alignment horizontal="justify" vertical="center" wrapText="1"/>
    </xf>
    <xf numFmtId="0" fontId="8" fillId="4" borderId="45" xfId="0" applyFont="1" applyFill="1" applyBorder="1" applyAlignment="1">
      <alignment horizontal="justify" vertical="center" wrapText="1"/>
    </xf>
    <xf numFmtId="0" fontId="9" fillId="3" borderId="38" xfId="0" applyFont="1" applyFill="1" applyBorder="1" applyAlignment="1">
      <alignment horizontal="justify" vertical="center" wrapText="1"/>
    </xf>
    <xf numFmtId="0" fontId="9" fillId="3" borderId="40"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4" borderId="44" xfId="0" applyFont="1" applyFill="1" applyBorder="1" applyAlignment="1">
      <alignment horizontal="justify" vertical="center" wrapText="1"/>
    </xf>
    <xf numFmtId="0" fontId="8" fillId="4" borderId="37" xfId="0" applyFont="1" applyFill="1" applyBorder="1" applyAlignment="1">
      <alignment horizontal="justify" vertical="center" wrapText="1"/>
    </xf>
    <xf numFmtId="0" fontId="8" fillId="4" borderId="36" xfId="0" applyFont="1" applyFill="1" applyBorder="1" applyAlignment="1">
      <alignment horizontal="justify" vertical="center" wrapText="1"/>
    </xf>
    <xf numFmtId="0" fontId="4" fillId="5" borderId="38" xfId="0" applyFont="1" applyFill="1" applyBorder="1" applyAlignment="1">
      <alignment horizontal="justify" vertical="center" wrapText="1"/>
    </xf>
    <xf numFmtId="0" fontId="4" fillId="5" borderId="40" xfId="0" applyFont="1" applyFill="1" applyBorder="1" applyAlignment="1">
      <alignment horizontal="justify" vertical="center" wrapText="1"/>
    </xf>
    <xf numFmtId="0" fontId="4" fillId="5" borderId="39" xfId="0" applyFont="1" applyFill="1" applyBorder="1" applyAlignment="1">
      <alignment horizontal="justify" vertical="center" wrapText="1"/>
    </xf>
    <xf numFmtId="0" fontId="4" fillId="5" borderId="41" xfId="0" applyFont="1" applyFill="1" applyBorder="1" applyAlignment="1">
      <alignment horizontal="justify" vertical="center" wrapText="1"/>
    </xf>
    <xf numFmtId="0" fontId="0" fillId="3" borderId="21" xfId="0" applyFill="1" applyBorder="1" applyAlignment="1">
      <alignment horizontal="center" vertical="center" wrapText="1"/>
    </xf>
    <xf numFmtId="0" fontId="7" fillId="4" borderId="34" xfId="0" applyFont="1" applyFill="1" applyBorder="1" applyAlignment="1">
      <alignment horizontal="justify" vertical="center" wrapText="1"/>
    </xf>
    <xf numFmtId="0" fontId="7" fillId="4" borderId="37" xfId="0" applyFont="1" applyFill="1" applyBorder="1" applyAlignment="1">
      <alignment horizontal="justify" vertical="center" wrapText="1"/>
    </xf>
    <xf numFmtId="0" fontId="7" fillId="4" borderId="36" xfId="0" applyFont="1" applyFill="1" applyBorder="1" applyAlignment="1">
      <alignment horizontal="justify" vertical="center" wrapText="1"/>
    </xf>
    <xf numFmtId="0" fontId="0" fillId="4" borderId="21" xfId="0" applyFill="1" applyBorder="1" applyAlignment="1">
      <alignment horizontal="center" vertical="center" wrapText="1"/>
    </xf>
    <xf numFmtId="0" fontId="7" fillId="3" borderId="36" xfId="0" applyFont="1" applyFill="1" applyBorder="1" applyAlignment="1">
      <alignment horizontal="justify" vertical="center" wrapText="1"/>
    </xf>
    <xf numFmtId="0" fontId="4" fillId="3" borderId="37" xfId="0" applyFont="1" applyFill="1" applyBorder="1" applyAlignment="1">
      <alignment horizontal="justify" vertical="center" wrapText="1"/>
    </xf>
    <xf numFmtId="0" fontId="4" fillId="3" borderId="36" xfId="0" applyFont="1" applyFill="1" applyBorder="1" applyAlignment="1">
      <alignment horizontal="justify" vertical="center" wrapText="1"/>
    </xf>
    <xf numFmtId="10" fontId="13" fillId="2" borderId="25" xfId="0" applyNumberFormat="1" applyFont="1" applyFill="1" applyBorder="1" applyAlignment="1">
      <alignment horizontal="center"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13" fillId="4" borderId="28" xfId="0" applyFont="1" applyFill="1" applyBorder="1" applyAlignment="1">
      <alignment horizontal="center" vertical="center" wrapText="1"/>
    </xf>
    <xf numFmtId="1" fontId="13" fillId="4" borderId="28" xfId="0" applyNumberFormat="1" applyFont="1" applyFill="1" applyBorder="1" applyAlignment="1">
      <alignment horizontal="center" vertical="center" wrapText="1"/>
    </xf>
    <xf numFmtId="1" fontId="13" fillId="4" borderId="30" xfId="0" applyNumberFormat="1" applyFont="1" applyFill="1" applyBorder="1" applyAlignment="1">
      <alignment horizontal="center" vertical="center" wrapText="1"/>
    </xf>
    <xf numFmtId="0" fontId="13" fillId="4" borderId="28" xfId="0" applyFont="1" applyFill="1" applyBorder="1" applyAlignment="1">
      <alignment horizontal="center" vertical="center"/>
    </xf>
    <xf numFmtId="0" fontId="13" fillId="4" borderId="30" xfId="0" applyFont="1" applyFill="1" applyBorder="1" applyAlignment="1">
      <alignment horizontal="center" vertical="center"/>
    </xf>
    <xf numFmtId="0" fontId="5" fillId="2" borderId="34" xfId="0" applyFont="1" applyFill="1" applyBorder="1" applyAlignment="1">
      <alignment horizontal="justify" vertical="center" wrapText="1"/>
    </xf>
    <xf numFmtId="0" fontId="5" fillId="2" borderId="35" xfId="0" applyFont="1" applyFill="1" applyBorder="1" applyAlignment="1">
      <alignment horizontal="justify" vertical="center" wrapText="1"/>
    </xf>
    <xf numFmtId="0" fontId="5" fillId="2" borderId="36" xfId="0" applyFont="1" applyFill="1" applyBorder="1" applyAlignment="1">
      <alignment horizontal="justify" vertical="center" wrapText="1"/>
    </xf>
    <xf numFmtId="0" fontId="0" fillId="2" borderId="21" xfId="0" applyFill="1" applyBorder="1" applyAlignment="1">
      <alignment horizontal="center" vertical="center" wrapText="1"/>
    </xf>
    <xf numFmtId="0" fontId="13" fillId="2" borderId="12" xfId="0" applyFont="1" applyFill="1" applyBorder="1" applyAlignment="1">
      <alignment horizontal="center" vertical="center" wrapText="1"/>
    </xf>
    <xf numFmtId="1" fontId="13" fillId="2" borderId="28" xfId="0" applyNumberFormat="1" applyFont="1" applyFill="1" applyBorder="1" applyAlignment="1">
      <alignment horizontal="center" vertical="center" wrapText="1"/>
    </xf>
    <xf numFmtId="1" fontId="13" fillId="2" borderId="20" xfId="0" applyNumberFormat="1" applyFont="1" applyFill="1" applyBorder="1" applyAlignment="1">
      <alignment horizontal="center" vertical="center" wrapText="1"/>
    </xf>
    <xf numFmtId="0" fontId="13" fillId="2" borderId="28" xfId="0" applyFont="1" applyFill="1" applyBorder="1" applyAlignment="1">
      <alignment horizontal="center" vertical="center"/>
    </xf>
    <xf numFmtId="0" fontId="13" fillId="2" borderId="20" xfId="0" applyFont="1" applyFill="1" applyBorder="1" applyAlignment="1">
      <alignment horizontal="center" vertical="center"/>
    </xf>
    <xf numFmtId="0" fontId="0" fillId="3" borderId="19" xfId="0" applyFill="1" applyBorder="1" applyAlignment="1">
      <alignment horizontal="justify" vertical="center" wrapText="1"/>
    </xf>
    <xf numFmtId="0" fontId="2" fillId="3" borderId="69" xfId="0" applyFont="1" applyFill="1" applyBorder="1" applyAlignment="1">
      <alignment horizontal="justify" vertical="center" wrapText="1"/>
    </xf>
    <xf numFmtId="0" fontId="2" fillId="3" borderId="27" xfId="0" applyFont="1" applyFill="1" applyBorder="1" applyAlignment="1">
      <alignment horizontal="justify" vertical="center" wrapText="1"/>
    </xf>
    <xf numFmtId="0" fontId="0" fillId="3" borderId="27" xfId="0" applyFill="1" applyBorder="1" applyAlignment="1">
      <alignment horizontal="center" vertical="center" wrapText="1"/>
    </xf>
    <xf numFmtId="0" fontId="13" fillId="3" borderId="27" xfId="0" applyFont="1" applyFill="1" applyBorder="1" applyAlignment="1">
      <alignment horizontal="center" vertical="center"/>
    </xf>
    <xf numFmtId="0" fontId="13" fillId="3" borderId="21" xfId="0" applyFont="1" applyFill="1" applyBorder="1" applyAlignment="1">
      <alignment horizontal="center" vertical="center"/>
    </xf>
    <xf numFmtId="10" fontId="13" fillId="3" borderId="31" xfId="0" applyNumberFormat="1" applyFont="1" applyFill="1" applyBorder="1" applyAlignment="1">
      <alignment horizontal="center" vertical="center"/>
    </xf>
    <xf numFmtId="10" fontId="13" fillId="3" borderId="25" xfId="0" applyNumberFormat="1" applyFont="1" applyFill="1" applyBorder="1" applyAlignment="1">
      <alignment horizontal="center" vertical="center"/>
    </xf>
    <xf numFmtId="10" fontId="13" fillId="3" borderId="24" xfId="0" applyNumberFormat="1" applyFont="1" applyFill="1" applyBorder="1" applyAlignment="1">
      <alignment horizontal="center" vertical="center" wrapText="1"/>
    </xf>
    <xf numFmtId="0" fontId="0" fillId="3" borderId="64" xfId="0" applyFill="1" applyBorder="1" applyAlignment="1">
      <alignment horizontal="left" vertical="center" wrapText="1"/>
    </xf>
    <xf numFmtId="0" fontId="0" fillId="3" borderId="1" xfId="0" applyFill="1" applyBorder="1" applyAlignment="1">
      <alignment horizontal="left" vertical="center" wrapText="1"/>
    </xf>
    <xf numFmtId="0" fontId="0" fillId="3" borderId="65" xfId="0" applyFill="1" applyBorder="1" applyAlignment="1">
      <alignment horizontal="left" vertical="center" wrapText="1"/>
    </xf>
    <xf numFmtId="0" fontId="0" fillId="3" borderId="66" xfId="0" applyFill="1" applyBorder="1" applyAlignment="1">
      <alignment horizontal="left" vertical="center" wrapText="1"/>
    </xf>
    <xf numFmtId="0" fontId="0" fillId="3" borderId="67" xfId="0" applyFill="1" applyBorder="1" applyAlignment="1">
      <alignment horizontal="left" vertical="center" wrapText="1"/>
    </xf>
    <xf numFmtId="0" fontId="0" fillId="3" borderId="68" xfId="0" applyFill="1" applyBorder="1" applyAlignment="1">
      <alignment horizontal="left"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25" xfId="0" applyFont="1" applyFill="1" applyBorder="1" applyAlignment="1">
      <alignment horizontal="center" vertical="center"/>
    </xf>
    <xf numFmtId="0" fontId="0" fillId="3" borderId="22" xfId="0" applyFill="1" applyBorder="1" applyAlignment="1">
      <alignment horizontal="justify" vertical="center" wrapText="1"/>
    </xf>
    <xf numFmtId="0" fontId="0" fillId="3" borderId="30" xfId="0" applyFill="1" applyBorder="1" applyAlignment="1">
      <alignment horizontal="justify" vertical="center" wrapText="1"/>
    </xf>
    <xf numFmtId="0" fontId="0" fillId="3" borderId="27" xfId="0" applyFill="1" applyBorder="1" applyAlignment="1">
      <alignment horizontal="justify" vertical="center" wrapText="1"/>
    </xf>
    <xf numFmtId="10" fontId="13" fillId="2" borderId="2" xfId="0" applyNumberFormat="1"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10" fontId="13" fillId="3" borderId="2" xfId="0" applyNumberFormat="1" applyFont="1" applyFill="1" applyBorder="1" applyAlignment="1">
      <alignment horizontal="center" vertical="center" wrapText="1"/>
    </xf>
    <xf numFmtId="0" fontId="0" fillId="3" borderId="31" xfId="0" applyFill="1" applyBorder="1" applyAlignment="1">
      <alignment horizontal="left" vertical="top" wrapText="1"/>
    </xf>
    <xf numFmtId="0" fontId="0" fillId="3" borderId="32"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24" xfId="0" applyFill="1" applyBorder="1" applyAlignment="1">
      <alignment horizontal="left" vertical="top" wrapText="1"/>
    </xf>
    <xf numFmtId="0" fontId="0" fillId="3" borderId="23" xfId="0" applyFill="1" applyBorder="1" applyAlignment="1">
      <alignment horizontal="left" vertical="top" wrapText="1"/>
    </xf>
    <xf numFmtId="0" fontId="0" fillId="3" borderId="21" xfId="0" applyFill="1" applyBorder="1" applyAlignment="1">
      <alignment horizontal="justify"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10" fontId="13" fillId="3" borderId="58" xfId="0" applyNumberFormat="1" applyFont="1" applyFill="1" applyBorder="1" applyAlignment="1">
      <alignment horizontal="center" vertical="center" wrapText="1"/>
    </xf>
    <xf numFmtId="10" fontId="13" fillId="3" borderId="57" xfId="0" applyNumberFormat="1" applyFont="1" applyFill="1" applyBorder="1" applyAlignment="1">
      <alignment horizontal="center"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10" fontId="13" fillId="4" borderId="58" xfId="0" applyNumberFormat="1" applyFont="1" applyFill="1" applyBorder="1" applyAlignment="1">
      <alignment horizontal="center" vertical="center" wrapText="1"/>
    </xf>
    <xf numFmtId="10" fontId="13" fillId="4" borderId="57" xfId="0" applyNumberFormat="1" applyFont="1" applyFill="1" applyBorder="1" applyAlignment="1">
      <alignment horizontal="center"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33" xfId="0" applyFont="1" applyFill="1" applyBorder="1" applyAlignment="1">
      <alignment horizontal="left" vertical="center" wrapText="1"/>
    </xf>
    <xf numFmtId="10" fontId="13" fillId="4" borderId="2" xfId="0" applyNumberFormat="1" applyFont="1" applyFill="1" applyBorder="1" applyAlignment="1">
      <alignment horizontal="center" vertical="center" wrapText="1"/>
    </xf>
    <xf numFmtId="0" fontId="2" fillId="3" borderId="28" xfId="0" applyFont="1" applyFill="1" applyBorder="1" applyAlignment="1">
      <alignment horizontal="left" vertical="center" wrapText="1"/>
    </xf>
    <xf numFmtId="0" fontId="2" fillId="3" borderId="33" xfId="0" applyFont="1" applyFill="1" applyBorder="1" applyAlignment="1">
      <alignment horizontal="left" vertical="center" wrapText="1"/>
    </xf>
    <xf numFmtId="10" fontId="13" fillId="3" borderId="56" xfId="0" applyNumberFormat="1" applyFont="1" applyFill="1" applyBorder="1" applyAlignment="1">
      <alignment horizontal="center" vertical="center" wrapText="1"/>
    </xf>
    <xf numFmtId="10" fontId="13" fillId="3" borderId="59" xfId="0" applyNumberFormat="1" applyFont="1" applyFill="1" applyBorder="1" applyAlignment="1">
      <alignment horizontal="center" vertical="center" wrapText="1"/>
    </xf>
    <xf numFmtId="0" fontId="2" fillId="3" borderId="54"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cellXfs>
  <cellStyles count="1">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54566" y="602026"/>
          <a:ext cx="2581420"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5</xdr:col>
      <xdr:colOff>1335665</xdr:colOff>
      <xdr:row>92</xdr:row>
      <xdr:rowOff>125557</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9927215" y="9296573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0F09AE70-ABF7-43C2-B6D5-3ACD9C8153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7051" y="594281"/>
          <a:ext cx="2515529" cy="779532"/>
        </a:xfrm>
        <a:prstGeom prst="rect">
          <a:avLst/>
        </a:prstGeom>
      </xdr:spPr>
    </xdr:pic>
    <xdr:clientData/>
  </xdr:twoCellAnchor>
  <xdr:twoCellAnchor editAs="oneCell">
    <xdr:from>
      <xdr:col>6</xdr:col>
      <xdr:colOff>1373909</xdr:colOff>
      <xdr:row>2</xdr:row>
      <xdr:rowOff>22550</xdr:rowOff>
    </xdr:from>
    <xdr:to>
      <xdr:col>8</xdr:col>
      <xdr:colOff>1563853</xdr:colOff>
      <xdr:row>6</xdr:row>
      <xdr:rowOff>173182</xdr:rowOff>
    </xdr:to>
    <xdr:pic>
      <xdr:nvPicPr>
        <xdr:cNvPr id="3" name="Imagen 2">
          <a:extLst>
            <a:ext uri="{FF2B5EF4-FFF2-40B4-BE49-F238E27FC236}">
              <a16:creationId xmlns:a16="http://schemas.microsoft.com/office/drawing/2014/main" id="{05A86232-AA7E-4599-9B57-ABFCE43CD3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100184" y="422600"/>
          <a:ext cx="4038044" cy="1036457"/>
        </a:xfrm>
        <a:prstGeom prst="rect">
          <a:avLst/>
        </a:prstGeom>
      </xdr:spPr>
    </xdr:pic>
    <xdr:clientData/>
  </xdr:twoCellAnchor>
  <xdr:oneCellAnchor>
    <xdr:from>
      <xdr:col>0</xdr:col>
      <xdr:colOff>190500</xdr:colOff>
      <xdr:row>95</xdr:row>
      <xdr:rowOff>1017443</xdr:rowOff>
    </xdr:from>
    <xdr:ext cx="9001125" cy="2222500"/>
    <xdr:sp macro="" textlink="">
      <xdr:nvSpPr>
        <xdr:cNvPr id="4" name="CuadroTexto 3">
          <a:extLst>
            <a:ext uri="{FF2B5EF4-FFF2-40B4-BE49-F238E27FC236}">
              <a16:creationId xmlns:a16="http://schemas.microsoft.com/office/drawing/2014/main" id="{FDA616AD-4C1F-4D73-A6AB-40C9F1272E4B}"/>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4</xdr:col>
      <xdr:colOff>0</xdr:colOff>
      <xdr:row>96</xdr:row>
      <xdr:rowOff>125557</xdr:rowOff>
    </xdr:from>
    <xdr:ext cx="7762875" cy="1873249"/>
    <xdr:sp macro="" textlink="">
      <xdr:nvSpPr>
        <xdr:cNvPr id="5" name="CuadroTexto 4">
          <a:extLst>
            <a:ext uri="{FF2B5EF4-FFF2-40B4-BE49-F238E27FC236}">
              <a16:creationId xmlns:a16="http://schemas.microsoft.com/office/drawing/2014/main" id="{20E5DBD1-01E7-459D-8694-34BA3CDA5070}"/>
            </a:ext>
          </a:extLst>
        </xdr:cNvPr>
        <xdr:cNvSpPr txBox="1"/>
      </xdr:nvSpPr>
      <xdr:spPr>
        <a:xfrm>
          <a:off x="9927215" y="9296573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5</xdr:col>
      <xdr:colOff>1361642</xdr:colOff>
      <xdr:row>96</xdr:row>
      <xdr:rowOff>162359</xdr:rowOff>
    </xdr:from>
    <xdr:ext cx="7762875" cy="1873249"/>
    <xdr:sp macro="" textlink="">
      <xdr:nvSpPr>
        <xdr:cNvPr id="6" name="CuadroTexto 5">
          <a:extLst>
            <a:ext uri="{FF2B5EF4-FFF2-40B4-BE49-F238E27FC236}">
              <a16:creationId xmlns:a16="http://schemas.microsoft.com/office/drawing/2014/main" id="{81882DEA-5EBC-42EF-8470-F549C06C720A}"/>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6"/>
  <sheetViews>
    <sheetView tabSelected="1" zoomScale="55" zoomScaleNormal="55" zoomScaleSheetLayoutView="55" workbookViewId="0">
      <selection activeCell="S12" sqref="S12"/>
    </sheetView>
  </sheetViews>
  <sheetFormatPr baseColWidth="10" defaultColWidth="11" defaultRowHeight="15.75" x14ac:dyDescent="0.25"/>
  <cols>
    <col min="3" max="3" width="41.125" customWidth="1"/>
    <col min="4" max="4" width="34.5" customWidth="1"/>
    <col min="5" max="5" width="19" customWidth="1"/>
    <col min="6" max="6" width="17.25" customWidth="1"/>
    <col min="7" max="7" width="19.125" customWidth="1"/>
    <col min="8" max="8" width="18.25" customWidth="1"/>
    <col min="9" max="12" width="13.75" customWidth="1"/>
    <col min="13" max="14" width="22.375"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29" t="s">
        <v>0</v>
      </c>
      <c r="E4" s="129"/>
      <c r="F4" s="129"/>
      <c r="G4" s="129"/>
      <c r="H4" s="129"/>
      <c r="I4" s="129"/>
      <c r="J4" s="129"/>
      <c r="K4" s="129"/>
      <c r="L4" s="129"/>
      <c r="M4" s="129"/>
      <c r="N4" s="129"/>
      <c r="O4" s="129"/>
      <c r="P4" s="129"/>
      <c r="Q4" s="130"/>
    </row>
    <row r="5" spans="3:18" ht="18" x14ac:dyDescent="0.25">
      <c r="C5" s="4"/>
      <c r="D5" s="129" t="s">
        <v>1</v>
      </c>
      <c r="E5" s="129"/>
      <c r="F5" s="129"/>
      <c r="G5" s="129"/>
      <c r="H5" s="129"/>
      <c r="I5" s="129"/>
      <c r="J5" s="129"/>
      <c r="K5" s="129"/>
      <c r="L5" s="129"/>
      <c r="M5" s="129"/>
      <c r="N5" s="129"/>
      <c r="O5" s="129"/>
      <c r="P5" s="129"/>
      <c r="Q5" s="130"/>
    </row>
    <row r="6" spans="3:18" ht="18" x14ac:dyDescent="0.25">
      <c r="C6" s="4"/>
      <c r="D6" s="131" t="s">
        <v>223</v>
      </c>
      <c r="E6" s="131"/>
      <c r="F6" s="131"/>
      <c r="G6" s="131"/>
      <c r="H6" s="131"/>
      <c r="I6" s="131"/>
      <c r="J6" s="131"/>
      <c r="K6" s="131"/>
      <c r="L6" s="131"/>
      <c r="M6" s="131"/>
      <c r="N6" s="131"/>
      <c r="O6" s="131"/>
      <c r="P6" s="131"/>
      <c r="Q6" s="132"/>
      <c r="R6" s="7"/>
    </row>
    <row r="7" spans="3:18" x14ac:dyDescent="0.25">
      <c r="C7" s="4"/>
      <c r="Q7" s="5"/>
    </row>
    <row r="8" spans="3:18" ht="16.5" thickBot="1" x14ac:dyDescent="0.3">
      <c r="C8" s="4"/>
      <c r="Q8" s="5"/>
    </row>
    <row r="9" spans="3:18" ht="39.200000000000003" customHeight="1" thickBot="1" x14ac:dyDescent="0.3">
      <c r="C9" s="133" t="s">
        <v>23</v>
      </c>
      <c r="D9" s="134"/>
      <c r="E9" s="135"/>
      <c r="F9" s="136" t="s">
        <v>181</v>
      </c>
      <c r="G9" s="137"/>
      <c r="H9" s="137"/>
      <c r="I9" s="137"/>
      <c r="J9" s="137"/>
      <c r="K9" s="137"/>
      <c r="L9" s="137"/>
      <c r="M9" s="137"/>
      <c r="N9" s="137"/>
      <c r="O9" s="137"/>
      <c r="P9" s="137"/>
      <c r="Q9" s="138"/>
      <c r="R9" s="9"/>
    </row>
    <row r="10" spans="3:18" ht="28.15" customHeight="1" x14ac:dyDescent="0.25">
      <c r="C10" s="139" t="s">
        <v>2</v>
      </c>
      <c r="D10" s="141" t="s">
        <v>3</v>
      </c>
      <c r="E10" s="141" t="s">
        <v>21</v>
      </c>
      <c r="F10" s="141" t="s">
        <v>4</v>
      </c>
      <c r="G10" s="143" t="s">
        <v>5</v>
      </c>
      <c r="H10" s="143"/>
      <c r="I10" s="143"/>
      <c r="J10" s="143"/>
      <c r="K10" s="143"/>
      <c r="L10" s="143"/>
      <c r="M10" s="143"/>
      <c r="N10" s="143"/>
      <c r="O10" s="143" t="s">
        <v>6</v>
      </c>
      <c r="P10" s="143"/>
      <c r="Q10" s="144"/>
    </row>
    <row r="11" spans="3:18" ht="32.1" customHeight="1" x14ac:dyDescent="0.25">
      <c r="C11" s="140"/>
      <c r="D11" s="142"/>
      <c r="E11" s="142"/>
      <c r="F11" s="142"/>
      <c r="G11" s="142" t="s">
        <v>7</v>
      </c>
      <c r="H11" s="142" t="s">
        <v>8</v>
      </c>
      <c r="I11" s="145" t="s">
        <v>9</v>
      </c>
      <c r="J11" s="145"/>
      <c r="K11" s="145"/>
      <c r="L11" s="145"/>
      <c r="M11" s="145" t="s">
        <v>10</v>
      </c>
      <c r="N11" s="145"/>
      <c r="O11" s="145"/>
      <c r="P11" s="145"/>
      <c r="Q11" s="146"/>
    </row>
    <row r="12" spans="3:18" ht="31.5" x14ac:dyDescent="0.25">
      <c r="C12" s="140"/>
      <c r="D12" s="142"/>
      <c r="E12" s="142"/>
      <c r="F12" s="142"/>
      <c r="G12" s="142"/>
      <c r="H12" s="142"/>
      <c r="I12" s="10" t="s">
        <v>11</v>
      </c>
      <c r="J12" s="10" t="s">
        <v>12</v>
      </c>
      <c r="K12" s="10" t="s">
        <v>13</v>
      </c>
      <c r="L12" s="10" t="s">
        <v>14</v>
      </c>
      <c r="M12" s="10" t="s">
        <v>15</v>
      </c>
      <c r="N12" s="10" t="s">
        <v>16</v>
      </c>
      <c r="O12" s="145"/>
      <c r="P12" s="145"/>
      <c r="Q12" s="146"/>
    </row>
    <row r="13" spans="3:18" ht="109.5" customHeight="1" x14ac:dyDescent="0.25">
      <c r="C13" s="114" t="s">
        <v>146</v>
      </c>
      <c r="D13" s="115" t="s">
        <v>182</v>
      </c>
      <c r="E13" s="117" t="s">
        <v>22</v>
      </c>
      <c r="F13" s="118" t="s">
        <v>16</v>
      </c>
      <c r="G13" s="120">
        <v>0.9</v>
      </c>
      <c r="H13" s="147" t="s">
        <v>17</v>
      </c>
      <c r="I13" s="11">
        <v>0.88700000000000001</v>
      </c>
      <c r="J13" s="11">
        <v>0.90800000000000003</v>
      </c>
      <c r="K13" s="11"/>
      <c r="L13" s="20"/>
      <c r="M13" s="122">
        <f>IFERROR(J13/J14,"ND")</f>
        <v>1.0088888888888889</v>
      </c>
      <c r="N13" s="122">
        <f>IFERROR(((J13)/J14),"ND")</f>
        <v>1.0088888888888889</v>
      </c>
      <c r="O13" s="123" t="s">
        <v>183</v>
      </c>
      <c r="P13" s="124"/>
      <c r="Q13" s="125"/>
    </row>
    <row r="14" spans="3:18" ht="109.5" customHeight="1" x14ac:dyDescent="0.25">
      <c r="C14" s="114"/>
      <c r="D14" s="116"/>
      <c r="E14" s="89"/>
      <c r="F14" s="119"/>
      <c r="G14" s="121"/>
      <c r="H14" s="148"/>
      <c r="I14" s="12">
        <v>0.9</v>
      </c>
      <c r="J14" s="12">
        <v>0.9</v>
      </c>
      <c r="K14" s="12">
        <v>0.9</v>
      </c>
      <c r="L14" s="12">
        <v>0.9</v>
      </c>
      <c r="M14" s="44"/>
      <c r="N14" s="44"/>
      <c r="O14" s="126"/>
      <c r="P14" s="127"/>
      <c r="Q14" s="128"/>
    </row>
    <row r="15" spans="3:18" ht="82.5" customHeight="1" x14ac:dyDescent="0.25">
      <c r="C15" s="105" t="s">
        <v>147</v>
      </c>
      <c r="D15" s="106" t="s">
        <v>29</v>
      </c>
      <c r="E15" s="108" t="s">
        <v>22</v>
      </c>
      <c r="F15" s="109" t="s">
        <v>101</v>
      </c>
      <c r="G15" s="110">
        <v>36939</v>
      </c>
      <c r="H15" s="112" t="s">
        <v>27</v>
      </c>
      <c r="I15" s="13">
        <f>SUM(I19,I21,I25,I27,I31,I33,I35,I37,I39,I41,I43,I45,I47,I53,I55,I59,I61,I63,I65,I69,I71,I73,I77,I79,I81,I83,I85,I87,I89,I91)</f>
        <v>7261</v>
      </c>
      <c r="J15" s="13">
        <v>17748</v>
      </c>
      <c r="K15" s="13"/>
      <c r="L15" s="21"/>
      <c r="M15" s="97">
        <f>IFERROR(J15/J16,"ND")</f>
        <v>1.116437063596905</v>
      </c>
      <c r="N15" s="97">
        <f>IFERROR(((I15+J15)/G15),"ND")</f>
        <v>0.67703511194130861</v>
      </c>
      <c r="O15" s="98" t="s">
        <v>212</v>
      </c>
      <c r="P15" s="98"/>
      <c r="Q15" s="99"/>
    </row>
    <row r="16" spans="3:18" ht="82.5" customHeight="1" x14ac:dyDescent="0.25">
      <c r="C16" s="105"/>
      <c r="D16" s="107"/>
      <c r="E16" s="108"/>
      <c r="F16" s="109"/>
      <c r="G16" s="111"/>
      <c r="H16" s="113"/>
      <c r="I16" s="13">
        <v>6711</v>
      </c>
      <c r="J16" s="13">
        <v>15897</v>
      </c>
      <c r="K16" s="13">
        <v>7688</v>
      </c>
      <c r="L16" s="21">
        <v>6643</v>
      </c>
      <c r="M16" s="97"/>
      <c r="N16" s="97"/>
      <c r="O16" s="98"/>
      <c r="P16" s="98"/>
      <c r="Q16" s="99"/>
    </row>
    <row r="17" spans="3:17" ht="82.5" customHeight="1" x14ac:dyDescent="0.25">
      <c r="C17" s="90" t="s">
        <v>148</v>
      </c>
      <c r="D17" s="91" t="s">
        <v>31</v>
      </c>
      <c r="E17" s="93" t="s">
        <v>22</v>
      </c>
      <c r="F17" s="63" t="s">
        <v>102</v>
      </c>
      <c r="G17" s="101">
        <f t="shared" ref="G17" si="0">I18+J18+K18+L18</f>
        <v>1400</v>
      </c>
      <c r="H17" s="103" t="s">
        <v>27</v>
      </c>
      <c r="I17" s="14">
        <v>360</v>
      </c>
      <c r="J17" s="14">
        <v>319</v>
      </c>
      <c r="K17" s="14"/>
      <c r="L17" s="22"/>
      <c r="M17" s="56">
        <f t="shared" ref="M17" si="1">IFERROR(J17/J18,"ND")</f>
        <v>1</v>
      </c>
      <c r="N17" s="56">
        <f>IFERROR(((I17+J17)/G17),"ND")</f>
        <v>0.48499999999999999</v>
      </c>
      <c r="O17" s="57" t="s">
        <v>184</v>
      </c>
      <c r="P17" s="57"/>
      <c r="Q17" s="58"/>
    </row>
    <row r="18" spans="3:17" ht="82.5" customHeight="1" x14ac:dyDescent="0.25">
      <c r="C18" s="90"/>
      <c r="D18" s="92"/>
      <c r="E18" s="93"/>
      <c r="F18" s="100"/>
      <c r="G18" s="102"/>
      <c r="H18" s="104"/>
      <c r="I18" s="15">
        <v>360</v>
      </c>
      <c r="J18" s="15">
        <v>319</v>
      </c>
      <c r="K18" s="15">
        <v>363</v>
      </c>
      <c r="L18" s="22">
        <v>358</v>
      </c>
      <c r="M18" s="56"/>
      <c r="N18" s="56"/>
      <c r="O18" s="57"/>
      <c r="P18" s="57"/>
      <c r="Q18" s="58"/>
    </row>
    <row r="19" spans="3:17" ht="82.5" customHeight="1" x14ac:dyDescent="0.25">
      <c r="C19" s="54" t="s">
        <v>149</v>
      </c>
      <c r="D19" s="95" t="s">
        <v>33</v>
      </c>
      <c r="E19" s="89" t="s">
        <v>22</v>
      </c>
      <c r="F19" s="38" t="s">
        <v>103</v>
      </c>
      <c r="G19" s="40">
        <f t="shared" ref="G19" si="2">I20+J20+K20+L20</f>
        <v>1328</v>
      </c>
      <c r="H19" s="42" t="s">
        <v>27</v>
      </c>
      <c r="I19" s="17">
        <v>342</v>
      </c>
      <c r="J19" s="17">
        <v>301</v>
      </c>
      <c r="K19" s="17"/>
      <c r="L19" s="23"/>
      <c r="M19" s="44">
        <f t="shared" ref="M19" si="3">IFERROR(J19/J20,"ND")</f>
        <v>1</v>
      </c>
      <c r="N19" s="44">
        <f t="shared" ref="N19" si="4">IFERROR(((I19+J19)/G19),"ND")</f>
        <v>0.48418674698795183</v>
      </c>
      <c r="O19" s="30" t="s">
        <v>185</v>
      </c>
      <c r="P19" s="30"/>
      <c r="Q19" s="31"/>
    </row>
    <row r="20" spans="3:17" ht="82.5" customHeight="1" x14ac:dyDescent="0.25">
      <c r="C20" s="54"/>
      <c r="D20" s="96"/>
      <c r="E20" s="89"/>
      <c r="F20" s="38"/>
      <c r="G20" s="40"/>
      <c r="H20" s="42"/>
      <c r="I20" s="17">
        <v>342</v>
      </c>
      <c r="J20" s="17">
        <v>301</v>
      </c>
      <c r="K20" s="17">
        <v>345</v>
      </c>
      <c r="L20" s="23">
        <v>340</v>
      </c>
      <c r="M20" s="44"/>
      <c r="N20" s="44"/>
      <c r="O20" s="30"/>
      <c r="P20" s="30"/>
      <c r="Q20" s="31"/>
    </row>
    <row r="21" spans="3:17" ht="82.5" customHeight="1" x14ac:dyDescent="0.25">
      <c r="C21" s="54" t="s">
        <v>150</v>
      </c>
      <c r="D21" s="95" t="s">
        <v>35</v>
      </c>
      <c r="E21" s="89" t="s">
        <v>22</v>
      </c>
      <c r="F21" s="38" t="s">
        <v>103</v>
      </c>
      <c r="G21" s="40">
        <f t="shared" ref="G21" si="5">I22+J22+K22+L22</f>
        <v>72</v>
      </c>
      <c r="H21" s="42" t="s">
        <v>27</v>
      </c>
      <c r="I21" s="17">
        <v>18</v>
      </c>
      <c r="J21" s="17">
        <v>18</v>
      </c>
      <c r="K21" s="17"/>
      <c r="L21" s="23"/>
      <c r="M21" s="44">
        <f t="shared" ref="M21" si="6">IFERROR(J21/J22,"ND")</f>
        <v>1</v>
      </c>
      <c r="N21" s="44">
        <f t="shared" ref="N21" si="7">IFERROR(((I21+J21)/G21),"ND")</f>
        <v>0.5</v>
      </c>
      <c r="O21" s="71" t="s">
        <v>186</v>
      </c>
      <c r="P21" s="71"/>
      <c r="Q21" s="72"/>
    </row>
    <row r="22" spans="3:17" ht="82.5" customHeight="1" x14ac:dyDescent="0.25">
      <c r="C22" s="54"/>
      <c r="D22" s="96"/>
      <c r="E22" s="89"/>
      <c r="F22" s="38"/>
      <c r="G22" s="40"/>
      <c r="H22" s="42"/>
      <c r="I22" s="16">
        <v>18</v>
      </c>
      <c r="J22" s="16">
        <v>18</v>
      </c>
      <c r="K22" s="16">
        <v>18</v>
      </c>
      <c r="L22" s="24">
        <v>18</v>
      </c>
      <c r="M22" s="44"/>
      <c r="N22" s="44"/>
      <c r="O22" s="71"/>
      <c r="P22" s="71"/>
      <c r="Q22" s="72"/>
    </row>
    <row r="23" spans="3:17" ht="82.5" customHeight="1" x14ac:dyDescent="0.25">
      <c r="C23" s="90" t="s">
        <v>151</v>
      </c>
      <c r="D23" s="91" t="s">
        <v>37</v>
      </c>
      <c r="E23" s="93" t="s">
        <v>22</v>
      </c>
      <c r="F23" s="63" t="s">
        <v>102</v>
      </c>
      <c r="G23" s="64">
        <f t="shared" ref="G23" si="8">I24+J24+K24+L24</f>
        <v>10630</v>
      </c>
      <c r="H23" s="65" t="s">
        <v>27</v>
      </c>
      <c r="I23" s="14">
        <v>3676</v>
      </c>
      <c r="J23" s="14">
        <v>4352</v>
      </c>
      <c r="K23" s="14"/>
      <c r="L23" s="22"/>
      <c r="M23" s="56">
        <f t="shared" ref="M23" si="9">IFERROR(J23/J24,"ND")</f>
        <v>1.7066666666666668</v>
      </c>
      <c r="N23" s="56">
        <f>IFERROR(((I23+J23)/G23),"ND")</f>
        <v>0.7552210724365005</v>
      </c>
      <c r="O23" s="57" t="s">
        <v>187</v>
      </c>
      <c r="P23" s="57"/>
      <c r="Q23" s="58"/>
    </row>
    <row r="24" spans="3:17" ht="82.5" customHeight="1" x14ac:dyDescent="0.25">
      <c r="C24" s="90"/>
      <c r="D24" s="92"/>
      <c r="E24" s="93"/>
      <c r="F24" s="63"/>
      <c r="G24" s="64"/>
      <c r="H24" s="65"/>
      <c r="I24" s="14">
        <v>2520</v>
      </c>
      <c r="J24" s="14">
        <v>2550</v>
      </c>
      <c r="K24" s="14">
        <v>3230</v>
      </c>
      <c r="L24" s="22">
        <v>2330</v>
      </c>
      <c r="M24" s="56"/>
      <c r="N24" s="56"/>
      <c r="O24" s="57"/>
      <c r="P24" s="57"/>
      <c r="Q24" s="58"/>
    </row>
    <row r="25" spans="3:17" ht="82.5" customHeight="1" x14ac:dyDescent="0.25">
      <c r="C25" s="54" t="s">
        <v>152</v>
      </c>
      <c r="D25" s="52" t="s">
        <v>39</v>
      </c>
      <c r="E25" s="89" t="s">
        <v>22</v>
      </c>
      <c r="F25" s="38" t="s">
        <v>103</v>
      </c>
      <c r="G25" s="40">
        <f t="shared" ref="G25" si="10">I26+J26+K26+L26</f>
        <v>10500</v>
      </c>
      <c r="H25" s="42" t="s">
        <v>27</v>
      </c>
      <c r="I25" s="17">
        <v>3656</v>
      </c>
      <c r="J25" s="17">
        <v>4302</v>
      </c>
      <c r="K25" s="17"/>
      <c r="L25" s="23"/>
      <c r="M25" s="44">
        <f t="shared" ref="M25" si="11">IFERROR(J25/J26,"ND")</f>
        <v>1.7208000000000001</v>
      </c>
      <c r="N25" s="44">
        <f t="shared" ref="N25" si="12">IFERROR(((I25+J25)/G25),"ND")</f>
        <v>0.75790476190476186</v>
      </c>
      <c r="O25" s="30" t="s">
        <v>188</v>
      </c>
      <c r="P25" s="30"/>
      <c r="Q25" s="31"/>
    </row>
    <row r="26" spans="3:17" ht="82.5" customHeight="1" x14ac:dyDescent="0.25">
      <c r="C26" s="54"/>
      <c r="D26" s="94"/>
      <c r="E26" s="89"/>
      <c r="F26" s="38"/>
      <c r="G26" s="40"/>
      <c r="H26" s="42"/>
      <c r="I26" s="16">
        <v>2500</v>
      </c>
      <c r="J26" s="16">
        <v>2500</v>
      </c>
      <c r="K26" s="16">
        <v>3200</v>
      </c>
      <c r="L26" s="24">
        <v>2300</v>
      </c>
      <c r="M26" s="44"/>
      <c r="N26" s="44"/>
      <c r="O26" s="30"/>
      <c r="P26" s="30"/>
      <c r="Q26" s="31"/>
    </row>
    <row r="27" spans="3:17" ht="82.5" customHeight="1" x14ac:dyDescent="0.25">
      <c r="C27" s="54" t="s">
        <v>153</v>
      </c>
      <c r="D27" s="52" t="s">
        <v>41</v>
      </c>
      <c r="E27" s="89" t="s">
        <v>22</v>
      </c>
      <c r="F27" s="38" t="s">
        <v>103</v>
      </c>
      <c r="G27" s="40">
        <f t="shared" ref="G27" si="13">I28+J28+K28+L28</f>
        <v>130</v>
      </c>
      <c r="H27" s="42" t="s">
        <v>27</v>
      </c>
      <c r="I27" s="17">
        <v>20</v>
      </c>
      <c r="J27" s="17">
        <v>50</v>
      </c>
      <c r="K27" s="17"/>
      <c r="L27" s="23"/>
      <c r="M27" s="44">
        <f t="shared" ref="M27" si="14">IFERROR(J27/J28,"ND")</f>
        <v>1</v>
      </c>
      <c r="N27" s="44">
        <f t="shared" ref="N27" si="15">IFERROR(((I27+J27)/G27),"ND")</f>
        <v>0.53846153846153844</v>
      </c>
      <c r="O27" s="30" t="s">
        <v>189</v>
      </c>
      <c r="P27" s="30"/>
      <c r="Q27" s="31"/>
    </row>
    <row r="28" spans="3:17" ht="82.5" customHeight="1" x14ac:dyDescent="0.25">
      <c r="C28" s="54"/>
      <c r="D28" s="94"/>
      <c r="E28" s="89"/>
      <c r="F28" s="38"/>
      <c r="G28" s="40"/>
      <c r="H28" s="42"/>
      <c r="I28" s="17">
        <v>20</v>
      </c>
      <c r="J28" s="17">
        <v>50</v>
      </c>
      <c r="K28" s="17">
        <v>30</v>
      </c>
      <c r="L28" s="23">
        <v>30</v>
      </c>
      <c r="M28" s="44"/>
      <c r="N28" s="44"/>
      <c r="O28" s="30"/>
      <c r="P28" s="30"/>
      <c r="Q28" s="31"/>
    </row>
    <row r="29" spans="3:17" ht="82.5" customHeight="1" x14ac:dyDescent="0.25">
      <c r="C29" s="90" t="s">
        <v>154</v>
      </c>
      <c r="D29" s="91" t="s">
        <v>43</v>
      </c>
      <c r="E29" s="93" t="s">
        <v>22</v>
      </c>
      <c r="F29" s="63" t="s">
        <v>103</v>
      </c>
      <c r="G29" s="64">
        <f t="shared" ref="G29" si="16">I30+J30+K30+L30</f>
        <v>15838</v>
      </c>
      <c r="H29" s="65" t="s">
        <v>27</v>
      </c>
      <c r="I29" s="14">
        <v>951</v>
      </c>
      <c r="J29" s="14">
        <v>9671</v>
      </c>
      <c r="K29" s="14"/>
      <c r="L29" s="22"/>
      <c r="M29" s="56">
        <f t="shared" ref="M29" si="17">IFERROR(J29/J30,"ND")</f>
        <v>0.97568603712671509</v>
      </c>
      <c r="N29" s="56">
        <f t="shared" ref="N29" si="18">IFERROR(((I29+J29)/G29),"ND")</f>
        <v>0.67066548806667503</v>
      </c>
      <c r="O29" s="57" t="s">
        <v>190</v>
      </c>
      <c r="P29" s="57"/>
      <c r="Q29" s="58"/>
    </row>
    <row r="30" spans="3:17" ht="82.5" customHeight="1" x14ac:dyDescent="0.25">
      <c r="C30" s="90"/>
      <c r="D30" s="92"/>
      <c r="E30" s="93"/>
      <c r="F30" s="63"/>
      <c r="G30" s="64"/>
      <c r="H30" s="65"/>
      <c r="I30" s="18">
        <v>1821</v>
      </c>
      <c r="J30" s="18">
        <v>9912</v>
      </c>
      <c r="K30" s="18">
        <v>2019</v>
      </c>
      <c r="L30" s="25">
        <v>2086</v>
      </c>
      <c r="M30" s="56"/>
      <c r="N30" s="56"/>
      <c r="O30" s="57"/>
      <c r="P30" s="57"/>
      <c r="Q30" s="58"/>
    </row>
    <row r="31" spans="3:17" ht="82.5" customHeight="1" x14ac:dyDescent="0.25">
      <c r="C31" s="85" t="s">
        <v>155</v>
      </c>
      <c r="D31" s="87" t="s">
        <v>45</v>
      </c>
      <c r="E31" s="89" t="s">
        <v>22</v>
      </c>
      <c r="F31" s="38" t="s">
        <v>103</v>
      </c>
      <c r="G31" s="40">
        <f t="shared" ref="G31" si="19">I32+J32+K32+L32</f>
        <v>7</v>
      </c>
      <c r="H31" s="42" t="s">
        <v>27</v>
      </c>
      <c r="I31" s="17">
        <v>2</v>
      </c>
      <c r="J31" s="17">
        <v>1</v>
      </c>
      <c r="K31" s="17"/>
      <c r="L31" s="23"/>
      <c r="M31" s="44">
        <f t="shared" ref="M31" si="20">IFERROR(J31/J32,"ND")</f>
        <v>1</v>
      </c>
      <c r="N31" s="44">
        <f t="shared" ref="N31" si="21">IFERROR(((I31+J31)/G31),"ND")</f>
        <v>0.42857142857142855</v>
      </c>
      <c r="O31" s="71" t="s">
        <v>191</v>
      </c>
      <c r="P31" s="71"/>
      <c r="Q31" s="72"/>
    </row>
    <row r="32" spans="3:17" ht="82.5" customHeight="1" x14ac:dyDescent="0.25">
      <c r="C32" s="86"/>
      <c r="D32" s="88"/>
      <c r="E32" s="89"/>
      <c r="F32" s="38"/>
      <c r="G32" s="40"/>
      <c r="H32" s="42"/>
      <c r="I32" s="17">
        <v>2</v>
      </c>
      <c r="J32" s="17">
        <v>1</v>
      </c>
      <c r="K32" s="17">
        <v>2</v>
      </c>
      <c r="L32" s="23">
        <v>2</v>
      </c>
      <c r="M32" s="44"/>
      <c r="N32" s="44"/>
      <c r="O32" s="71"/>
      <c r="P32" s="71"/>
      <c r="Q32" s="72"/>
    </row>
    <row r="33" spans="3:17" ht="82.5" customHeight="1" x14ac:dyDescent="0.25">
      <c r="C33" s="85" t="s">
        <v>156</v>
      </c>
      <c r="D33" s="87" t="s">
        <v>47</v>
      </c>
      <c r="E33" s="89" t="s">
        <v>22</v>
      </c>
      <c r="F33" s="38" t="s">
        <v>103</v>
      </c>
      <c r="G33" s="40">
        <f t="shared" ref="G33" si="22">I34+J34+K34+L34</f>
        <v>5</v>
      </c>
      <c r="H33" s="42" t="s">
        <v>27</v>
      </c>
      <c r="I33" s="17">
        <v>1</v>
      </c>
      <c r="J33" s="17">
        <v>0</v>
      </c>
      <c r="K33" s="17"/>
      <c r="L33" s="23"/>
      <c r="M33" s="44">
        <f t="shared" ref="M33" si="23">IFERROR(J33/J34,"ND")</f>
        <v>0</v>
      </c>
      <c r="N33" s="44">
        <f t="shared" ref="N33" si="24">IFERROR(((I33+J33)/G33),"ND")</f>
        <v>0.2</v>
      </c>
      <c r="O33" s="30" t="s">
        <v>213</v>
      </c>
      <c r="P33" s="30"/>
      <c r="Q33" s="31"/>
    </row>
    <row r="34" spans="3:17" ht="82.5" customHeight="1" x14ac:dyDescent="0.25">
      <c r="C34" s="86"/>
      <c r="D34" s="88"/>
      <c r="E34" s="89"/>
      <c r="F34" s="38"/>
      <c r="G34" s="40"/>
      <c r="H34" s="42"/>
      <c r="I34" s="16">
        <v>2</v>
      </c>
      <c r="J34" s="16">
        <v>1</v>
      </c>
      <c r="K34" s="16">
        <v>0</v>
      </c>
      <c r="L34" s="24">
        <v>2</v>
      </c>
      <c r="M34" s="44"/>
      <c r="N34" s="44"/>
      <c r="O34" s="30"/>
      <c r="P34" s="30"/>
      <c r="Q34" s="31"/>
    </row>
    <row r="35" spans="3:17" ht="82.5" customHeight="1" x14ac:dyDescent="0.25">
      <c r="C35" s="85" t="s">
        <v>157</v>
      </c>
      <c r="D35" s="87" t="s">
        <v>49</v>
      </c>
      <c r="E35" s="89" t="s">
        <v>22</v>
      </c>
      <c r="F35" s="38" t="s">
        <v>103</v>
      </c>
      <c r="G35" s="40">
        <f t="shared" ref="G35" si="25">I36+J36+K36+L36</f>
        <v>200</v>
      </c>
      <c r="H35" s="42" t="s">
        <v>27</v>
      </c>
      <c r="I35" s="17">
        <v>16</v>
      </c>
      <c r="J35" s="17">
        <v>48</v>
      </c>
      <c r="K35" s="17"/>
      <c r="L35" s="23"/>
      <c r="M35" s="44">
        <f t="shared" ref="M35" si="26">IFERROR(J35/J36,"ND")</f>
        <v>0.96</v>
      </c>
      <c r="N35" s="44">
        <f t="shared" ref="N35" si="27">IFERROR(((I35+J35)/G35),"ND")</f>
        <v>0.32</v>
      </c>
      <c r="O35" s="30" t="s">
        <v>192</v>
      </c>
      <c r="P35" s="30"/>
      <c r="Q35" s="31"/>
    </row>
    <row r="36" spans="3:17" ht="82.5" customHeight="1" x14ac:dyDescent="0.25">
      <c r="C36" s="86"/>
      <c r="D36" s="88"/>
      <c r="E36" s="89"/>
      <c r="F36" s="38"/>
      <c r="G36" s="40"/>
      <c r="H36" s="42"/>
      <c r="I36" s="17">
        <v>15</v>
      </c>
      <c r="J36" s="17">
        <v>50</v>
      </c>
      <c r="K36" s="17">
        <v>15</v>
      </c>
      <c r="L36" s="23">
        <v>120</v>
      </c>
      <c r="M36" s="44"/>
      <c r="N36" s="44"/>
      <c r="O36" s="30"/>
      <c r="P36" s="30"/>
      <c r="Q36" s="31"/>
    </row>
    <row r="37" spans="3:17" ht="82.5" customHeight="1" x14ac:dyDescent="0.25">
      <c r="C37" s="85" t="s">
        <v>158</v>
      </c>
      <c r="D37" s="87" t="s">
        <v>51</v>
      </c>
      <c r="E37" s="89" t="s">
        <v>22</v>
      </c>
      <c r="F37" s="38" t="s">
        <v>103</v>
      </c>
      <c r="G37" s="40">
        <f t="shared" ref="G37" si="28">I38+J38+K38+L38</f>
        <v>9250</v>
      </c>
      <c r="H37" s="42" t="s">
        <v>27</v>
      </c>
      <c r="I37" s="17">
        <v>129</v>
      </c>
      <c r="J37" s="17">
        <v>8874</v>
      </c>
      <c r="K37" s="17"/>
      <c r="L37" s="23"/>
      <c r="M37" s="44">
        <f t="shared" ref="M37" si="29">IFERROR(J37/J38,"ND")</f>
        <v>1.044</v>
      </c>
      <c r="N37" s="44">
        <f t="shared" ref="N37" si="30">IFERROR(((I37+J37)/G37),"ND")</f>
        <v>0.9732972972972973</v>
      </c>
      <c r="O37" s="30" t="s">
        <v>214</v>
      </c>
      <c r="P37" s="30"/>
      <c r="Q37" s="31"/>
    </row>
    <row r="38" spans="3:17" ht="82.5" customHeight="1" x14ac:dyDescent="0.25">
      <c r="C38" s="86"/>
      <c r="D38" s="88"/>
      <c r="E38" s="89"/>
      <c r="F38" s="38"/>
      <c r="G38" s="40"/>
      <c r="H38" s="42"/>
      <c r="I38" s="16">
        <v>250</v>
      </c>
      <c r="J38" s="16">
        <v>8500</v>
      </c>
      <c r="K38" s="16">
        <v>250</v>
      </c>
      <c r="L38" s="24">
        <v>250</v>
      </c>
      <c r="M38" s="44"/>
      <c r="N38" s="44"/>
      <c r="O38" s="30"/>
      <c r="P38" s="30"/>
      <c r="Q38" s="31"/>
    </row>
    <row r="39" spans="3:17" ht="82.5" customHeight="1" x14ac:dyDescent="0.25">
      <c r="C39" s="85" t="s">
        <v>159</v>
      </c>
      <c r="D39" s="87" t="s">
        <v>53</v>
      </c>
      <c r="E39" s="89" t="s">
        <v>22</v>
      </c>
      <c r="F39" s="38" t="s">
        <v>103</v>
      </c>
      <c r="G39" s="40">
        <f t="shared" ref="G39" si="31">I40+J40+K40+L40</f>
        <v>1340</v>
      </c>
      <c r="H39" s="42" t="s">
        <v>27</v>
      </c>
      <c r="I39" s="17">
        <v>252</v>
      </c>
      <c r="J39" s="17">
        <v>236</v>
      </c>
      <c r="K39" s="17"/>
      <c r="L39" s="23"/>
      <c r="M39" s="44">
        <f t="shared" ref="M39" si="32">IFERROR(J39/J40,"ND")</f>
        <v>0.67428571428571427</v>
      </c>
      <c r="N39" s="44">
        <f t="shared" ref="N39" si="33">IFERROR(((I39+J39)/G39),"ND")</f>
        <v>0.36417910447761193</v>
      </c>
      <c r="O39" s="30" t="s">
        <v>193</v>
      </c>
      <c r="P39" s="30"/>
      <c r="Q39" s="31"/>
    </row>
    <row r="40" spans="3:17" ht="82.5" customHeight="1" x14ac:dyDescent="0.25">
      <c r="C40" s="86"/>
      <c r="D40" s="88"/>
      <c r="E40" s="89"/>
      <c r="F40" s="38"/>
      <c r="G40" s="40"/>
      <c r="H40" s="42"/>
      <c r="I40" s="17">
        <v>300</v>
      </c>
      <c r="J40" s="17">
        <v>350</v>
      </c>
      <c r="K40" s="17">
        <v>240</v>
      </c>
      <c r="L40" s="23">
        <v>450</v>
      </c>
      <c r="M40" s="44"/>
      <c r="N40" s="44"/>
      <c r="O40" s="30"/>
      <c r="P40" s="30"/>
      <c r="Q40" s="31"/>
    </row>
    <row r="41" spans="3:17" ht="82.5" customHeight="1" x14ac:dyDescent="0.25">
      <c r="C41" s="85" t="s">
        <v>160</v>
      </c>
      <c r="D41" s="87" t="s">
        <v>55</v>
      </c>
      <c r="E41" s="89" t="s">
        <v>22</v>
      </c>
      <c r="F41" s="38" t="s">
        <v>103</v>
      </c>
      <c r="G41" s="40">
        <f t="shared" ref="G41" si="34">I42+J42+K42+L42</f>
        <v>5000</v>
      </c>
      <c r="H41" s="42" t="s">
        <v>27</v>
      </c>
      <c r="I41" s="17">
        <v>547</v>
      </c>
      <c r="J41" s="17">
        <v>504</v>
      </c>
      <c r="K41" s="17"/>
      <c r="L41" s="23"/>
      <c r="M41" s="44">
        <f t="shared" ref="M41" si="35">IFERROR(J41/J42,"ND")</f>
        <v>0.504</v>
      </c>
      <c r="N41" s="44">
        <f t="shared" ref="N41" si="36">IFERROR(((I41+J41)/G41),"ND")</f>
        <v>0.2102</v>
      </c>
      <c r="O41" s="30" t="s">
        <v>194</v>
      </c>
      <c r="P41" s="30"/>
      <c r="Q41" s="31"/>
    </row>
    <row r="42" spans="3:17" ht="82.5" customHeight="1" x14ac:dyDescent="0.25">
      <c r="C42" s="86"/>
      <c r="D42" s="88"/>
      <c r="E42" s="89"/>
      <c r="F42" s="38"/>
      <c r="G42" s="40"/>
      <c r="H42" s="42"/>
      <c r="I42" s="16">
        <v>1250</v>
      </c>
      <c r="J42" s="16">
        <v>1000</v>
      </c>
      <c r="K42" s="16">
        <v>1500</v>
      </c>
      <c r="L42" s="24">
        <v>1250</v>
      </c>
      <c r="M42" s="44"/>
      <c r="N42" s="44"/>
      <c r="O42" s="30"/>
      <c r="P42" s="30"/>
      <c r="Q42" s="31"/>
    </row>
    <row r="43" spans="3:17" ht="82.5" customHeight="1" x14ac:dyDescent="0.25">
      <c r="C43" s="85" t="s">
        <v>161</v>
      </c>
      <c r="D43" s="87" t="s">
        <v>57</v>
      </c>
      <c r="E43" s="89" t="s">
        <v>22</v>
      </c>
      <c r="F43" s="38" t="s">
        <v>103</v>
      </c>
      <c r="G43" s="40">
        <f t="shared" ref="G43" si="37">I44+J44+K44+L44</f>
        <v>6</v>
      </c>
      <c r="H43" s="42" t="s">
        <v>27</v>
      </c>
      <c r="I43" s="17">
        <v>2</v>
      </c>
      <c r="J43" s="17">
        <v>1</v>
      </c>
      <c r="K43" s="17"/>
      <c r="L43" s="23"/>
      <c r="M43" s="44">
        <f t="shared" ref="M43" si="38">IFERROR(J43/J44,"ND")</f>
        <v>1</v>
      </c>
      <c r="N43" s="44">
        <f t="shared" ref="N43" si="39">IFERROR(((I43+J43)/G43),"ND")</f>
        <v>0.5</v>
      </c>
      <c r="O43" s="30" t="s">
        <v>195</v>
      </c>
      <c r="P43" s="30"/>
      <c r="Q43" s="31"/>
    </row>
    <row r="44" spans="3:17" ht="82.5" customHeight="1" x14ac:dyDescent="0.25">
      <c r="C44" s="86"/>
      <c r="D44" s="88"/>
      <c r="E44" s="89"/>
      <c r="F44" s="38"/>
      <c r="G44" s="40"/>
      <c r="H44" s="42"/>
      <c r="I44" s="17">
        <v>2</v>
      </c>
      <c r="J44" s="17">
        <v>1</v>
      </c>
      <c r="K44" s="17">
        <v>2</v>
      </c>
      <c r="L44" s="23">
        <v>1</v>
      </c>
      <c r="M44" s="44"/>
      <c r="N44" s="44"/>
      <c r="O44" s="30"/>
      <c r="P44" s="30"/>
      <c r="Q44" s="31"/>
    </row>
    <row r="45" spans="3:17" ht="82.5" customHeight="1" x14ac:dyDescent="0.25">
      <c r="C45" s="85" t="s">
        <v>162</v>
      </c>
      <c r="D45" s="87" t="s">
        <v>59</v>
      </c>
      <c r="E45" s="89" t="s">
        <v>22</v>
      </c>
      <c r="F45" s="38" t="s">
        <v>103</v>
      </c>
      <c r="G45" s="40">
        <f t="shared" ref="G45" si="40">I46+J46+K46+L46</f>
        <v>2</v>
      </c>
      <c r="H45" s="42" t="s">
        <v>27</v>
      </c>
      <c r="I45" s="17">
        <v>0</v>
      </c>
      <c r="J45" s="17">
        <v>1</v>
      </c>
      <c r="K45" s="17"/>
      <c r="L45" s="23"/>
      <c r="M45" s="44">
        <f t="shared" ref="M45" si="41">IFERROR(J45/J46,"ND")</f>
        <v>1</v>
      </c>
      <c r="N45" s="44">
        <f t="shared" ref="N45" si="42">IFERROR(((I45+J45)/G45),"ND")</f>
        <v>0.5</v>
      </c>
      <c r="O45" s="30" t="s">
        <v>215</v>
      </c>
      <c r="P45" s="30"/>
      <c r="Q45" s="31"/>
    </row>
    <row r="46" spans="3:17" ht="82.5" customHeight="1" x14ac:dyDescent="0.25">
      <c r="C46" s="86"/>
      <c r="D46" s="88"/>
      <c r="E46" s="89"/>
      <c r="F46" s="38"/>
      <c r="G46" s="40"/>
      <c r="H46" s="42"/>
      <c r="I46" s="16">
        <v>0</v>
      </c>
      <c r="J46" s="16">
        <v>1</v>
      </c>
      <c r="K46" s="16">
        <v>0</v>
      </c>
      <c r="L46" s="24">
        <v>1</v>
      </c>
      <c r="M46" s="44"/>
      <c r="N46" s="44"/>
      <c r="O46" s="30"/>
      <c r="P46" s="30"/>
      <c r="Q46" s="31"/>
    </row>
    <row r="47" spans="3:17" ht="82.5" customHeight="1" x14ac:dyDescent="0.25">
      <c r="C47" s="85" t="s">
        <v>163</v>
      </c>
      <c r="D47" s="87" t="s">
        <v>61</v>
      </c>
      <c r="E47" s="89" t="s">
        <v>22</v>
      </c>
      <c r="F47" s="38" t="s">
        <v>103</v>
      </c>
      <c r="G47" s="40">
        <f t="shared" ref="G47" si="43">I48+J48+K48+L48</f>
        <v>28</v>
      </c>
      <c r="H47" s="42" t="s">
        <v>27</v>
      </c>
      <c r="I47" s="17">
        <v>2</v>
      </c>
      <c r="J47" s="17">
        <v>6</v>
      </c>
      <c r="K47" s="17"/>
      <c r="L47" s="23"/>
      <c r="M47" s="44">
        <f t="shared" ref="M47" si="44">IFERROR(J47/J48,"ND")</f>
        <v>0.75</v>
      </c>
      <c r="N47" s="44">
        <f t="shared" ref="N47" si="45">IFERROR(((I47+J47)/G47),"ND")</f>
        <v>0.2857142857142857</v>
      </c>
      <c r="O47" s="30" t="s">
        <v>196</v>
      </c>
      <c r="P47" s="30"/>
      <c r="Q47" s="31"/>
    </row>
    <row r="48" spans="3:17" ht="82.5" customHeight="1" x14ac:dyDescent="0.25">
      <c r="C48" s="86"/>
      <c r="D48" s="88"/>
      <c r="E48" s="89"/>
      <c r="F48" s="38"/>
      <c r="G48" s="40"/>
      <c r="H48" s="42"/>
      <c r="I48" s="17">
        <v>0</v>
      </c>
      <c r="J48" s="17">
        <v>8</v>
      </c>
      <c r="K48" s="17">
        <v>10</v>
      </c>
      <c r="L48" s="23">
        <v>10</v>
      </c>
      <c r="M48" s="44"/>
      <c r="N48" s="44"/>
      <c r="O48" s="30"/>
      <c r="P48" s="30"/>
      <c r="Q48" s="31"/>
    </row>
    <row r="49" spans="3:17" ht="82.5" customHeight="1" x14ac:dyDescent="0.25">
      <c r="C49" s="77" t="s">
        <v>164</v>
      </c>
      <c r="D49" s="83" t="s">
        <v>63</v>
      </c>
      <c r="E49" s="61" t="s">
        <v>22</v>
      </c>
      <c r="F49" s="63" t="s">
        <v>103</v>
      </c>
      <c r="G49" s="64">
        <f t="shared" ref="G49" si="46">I50+J50+K50+L50</f>
        <v>120</v>
      </c>
      <c r="H49" s="65" t="s">
        <v>27</v>
      </c>
      <c r="I49" s="14">
        <v>7</v>
      </c>
      <c r="J49" s="14">
        <v>3</v>
      </c>
      <c r="K49" s="14"/>
      <c r="L49" s="22"/>
      <c r="M49" s="56">
        <f t="shared" ref="M49" si="47">IFERROR(J49/J50,"ND")</f>
        <v>0.1</v>
      </c>
      <c r="N49" s="56">
        <f t="shared" ref="N49" si="48">IFERROR(((I49+J49)/G49),"ND")</f>
        <v>8.3333333333333329E-2</v>
      </c>
      <c r="O49" s="57" t="s">
        <v>197</v>
      </c>
      <c r="P49" s="57"/>
      <c r="Q49" s="58"/>
    </row>
    <row r="50" spans="3:17" ht="82.5" customHeight="1" x14ac:dyDescent="0.25">
      <c r="C50" s="82"/>
      <c r="D50" s="84"/>
      <c r="E50" s="62"/>
      <c r="F50" s="63"/>
      <c r="G50" s="64"/>
      <c r="H50" s="65"/>
      <c r="I50" s="18">
        <v>30</v>
      </c>
      <c r="J50" s="18">
        <v>30</v>
      </c>
      <c r="K50" s="18">
        <v>30</v>
      </c>
      <c r="L50" s="25">
        <v>30</v>
      </c>
      <c r="M50" s="56"/>
      <c r="N50" s="56"/>
      <c r="O50" s="57"/>
      <c r="P50" s="57"/>
      <c r="Q50" s="58"/>
    </row>
    <row r="51" spans="3:17" ht="82.5" customHeight="1" x14ac:dyDescent="0.25">
      <c r="C51" s="82"/>
      <c r="D51" s="83" t="s">
        <v>64</v>
      </c>
      <c r="E51" s="61" t="s">
        <v>22</v>
      </c>
      <c r="F51" s="63" t="s">
        <v>103</v>
      </c>
      <c r="G51" s="64">
        <f t="shared" ref="G51" si="49">I52+J52+K52+L52</f>
        <v>95</v>
      </c>
      <c r="H51" s="65" t="s">
        <v>27</v>
      </c>
      <c r="I51" s="14">
        <v>35</v>
      </c>
      <c r="J51" s="14">
        <v>42</v>
      </c>
      <c r="K51" s="14"/>
      <c r="L51" s="22"/>
      <c r="M51" s="56">
        <f t="shared" ref="M51" si="50">IFERROR(J51/J52,"ND")</f>
        <v>1.75</v>
      </c>
      <c r="N51" s="56">
        <f t="shared" ref="N51" si="51">IFERROR(((I51+J51)/G51),"ND")</f>
        <v>0.81052631578947365</v>
      </c>
      <c r="O51" s="57" t="s">
        <v>198</v>
      </c>
      <c r="P51" s="57"/>
      <c r="Q51" s="58"/>
    </row>
    <row r="52" spans="3:17" ht="82.5" customHeight="1" x14ac:dyDescent="0.25">
      <c r="C52" s="78"/>
      <c r="D52" s="84"/>
      <c r="E52" s="62"/>
      <c r="F52" s="63"/>
      <c r="G52" s="64"/>
      <c r="H52" s="65"/>
      <c r="I52" s="14">
        <v>23</v>
      </c>
      <c r="J52" s="14">
        <v>24</v>
      </c>
      <c r="K52" s="14">
        <v>23</v>
      </c>
      <c r="L52" s="22">
        <v>25</v>
      </c>
      <c r="M52" s="56"/>
      <c r="N52" s="56"/>
      <c r="O52" s="57"/>
      <c r="P52" s="57"/>
      <c r="Q52" s="58"/>
    </row>
    <row r="53" spans="3:17" ht="82.5" customHeight="1" x14ac:dyDescent="0.25">
      <c r="C53" s="79" t="s">
        <v>165</v>
      </c>
      <c r="D53" s="81" t="s">
        <v>66</v>
      </c>
      <c r="E53" s="36" t="s">
        <v>22</v>
      </c>
      <c r="F53" s="38" t="s">
        <v>103</v>
      </c>
      <c r="G53" s="40">
        <f t="shared" ref="G53" si="52">I54+J54+K54+L54</f>
        <v>200</v>
      </c>
      <c r="H53" s="42" t="s">
        <v>27</v>
      </c>
      <c r="I53" s="17">
        <v>29</v>
      </c>
      <c r="J53" s="17">
        <v>21</v>
      </c>
      <c r="K53" s="17"/>
      <c r="L53" s="23"/>
      <c r="M53" s="44">
        <f t="shared" ref="M53" si="53">IFERROR(J53/J54,"ND")</f>
        <v>0.42</v>
      </c>
      <c r="N53" s="44">
        <f t="shared" ref="N53" si="54">IFERROR(((I53+J53)/G53),"ND")</f>
        <v>0.25</v>
      </c>
      <c r="O53" s="30" t="s">
        <v>199</v>
      </c>
      <c r="P53" s="30"/>
      <c r="Q53" s="31"/>
    </row>
    <row r="54" spans="3:17" ht="82.5" customHeight="1" x14ac:dyDescent="0.25">
      <c r="C54" s="80"/>
      <c r="D54" s="81"/>
      <c r="E54" s="53"/>
      <c r="F54" s="38"/>
      <c r="G54" s="40"/>
      <c r="H54" s="42"/>
      <c r="I54" s="16">
        <v>50</v>
      </c>
      <c r="J54" s="16">
        <v>50</v>
      </c>
      <c r="K54" s="16">
        <v>50</v>
      </c>
      <c r="L54" s="24">
        <v>50</v>
      </c>
      <c r="M54" s="44"/>
      <c r="N54" s="44"/>
      <c r="O54" s="30"/>
      <c r="P54" s="30"/>
      <c r="Q54" s="31"/>
    </row>
    <row r="55" spans="3:17" ht="82.5" customHeight="1" x14ac:dyDescent="0.25">
      <c r="C55" s="79" t="s">
        <v>166</v>
      </c>
      <c r="D55" s="81" t="s">
        <v>68</v>
      </c>
      <c r="E55" s="36" t="s">
        <v>22</v>
      </c>
      <c r="F55" s="38" t="s">
        <v>103</v>
      </c>
      <c r="G55" s="40">
        <f t="shared" ref="G55" si="55">I56+J56+K56+L56</f>
        <v>300</v>
      </c>
      <c r="H55" s="42" t="s">
        <v>27</v>
      </c>
      <c r="I55" s="17">
        <v>27</v>
      </c>
      <c r="J55" s="17">
        <v>50</v>
      </c>
      <c r="K55" s="17"/>
      <c r="L55" s="23"/>
      <c r="M55" s="44">
        <f t="shared" ref="M55" si="56">IFERROR(J55/J56,"ND")</f>
        <v>0.66666666666666663</v>
      </c>
      <c r="N55" s="44">
        <f t="shared" ref="N55" si="57">IFERROR(((I55+J55)/G55),"ND")</f>
        <v>0.25666666666666665</v>
      </c>
      <c r="O55" s="30" t="s">
        <v>200</v>
      </c>
      <c r="P55" s="30"/>
      <c r="Q55" s="31"/>
    </row>
    <row r="56" spans="3:17" ht="82.5" customHeight="1" x14ac:dyDescent="0.25">
      <c r="C56" s="80"/>
      <c r="D56" s="81"/>
      <c r="E56" s="53"/>
      <c r="F56" s="38"/>
      <c r="G56" s="40"/>
      <c r="H56" s="42"/>
      <c r="I56" s="17">
        <v>75</v>
      </c>
      <c r="J56" s="17">
        <v>75</v>
      </c>
      <c r="K56" s="17">
        <v>75</v>
      </c>
      <c r="L56" s="23">
        <v>75</v>
      </c>
      <c r="M56" s="44"/>
      <c r="N56" s="44"/>
      <c r="O56" s="30"/>
      <c r="P56" s="30"/>
      <c r="Q56" s="31"/>
    </row>
    <row r="57" spans="3:17" ht="82.5" customHeight="1" x14ac:dyDescent="0.25">
      <c r="C57" s="77" t="s">
        <v>167</v>
      </c>
      <c r="D57" s="68" t="s">
        <v>70</v>
      </c>
      <c r="E57" s="61" t="s">
        <v>22</v>
      </c>
      <c r="F57" s="63" t="s">
        <v>102</v>
      </c>
      <c r="G57" s="64">
        <f t="shared" ref="G57" si="58">I58+J58+K58+L58</f>
        <v>53</v>
      </c>
      <c r="H57" s="65" t="s">
        <v>27</v>
      </c>
      <c r="I57" s="14">
        <v>7</v>
      </c>
      <c r="J57" s="14">
        <v>3</v>
      </c>
      <c r="K57" s="14"/>
      <c r="L57" s="22"/>
      <c r="M57" s="56">
        <f t="shared" ref="M57" si="59">IFERROR(J57/J58,"ND")</f>
        <v>0.23076923076923078</v>
      </c>
      <c r="N57" s="56">
        <f t="shared" ref="N57" si="60">IFERROR(((I57+J57)/G57),"ND")</f>
        <v>0.18867924528301888</v>
      </c>
      <c r="O57" s="57" t="s">
        <v>201</v>
      </c>
      <c r="P57" s="57"/>
      <c r="Q57" s="58"/>
    </row>
    <row r="58" spans="3:17" ht="82.5" customHeight="1" x14ac:dyDescent="0.25">
      <c r="C58" s="78"/>
      <c r="D58" s="68"/>
      <c r="E58" s="62"/>
      <c r="F58" s="63"/>
      <c r="G58" s="64"/>
      <c r="H58" s="65"/>
      <c r="I58" s="18">
        <v>13</v>
      </c>
      <c r="J58" s="18">
        <v>13</v>
      </c>
      <c r="K58" s="18">
        <v>15</v>
      </c>
      <c r="L58" s="25">
        <v>12</v>
      </c>
      <c r="M58" s="56"/>
      <c r="N58" s="56"/>
      <c r="O58" s="57"/>
      <c r="P58" s="57"/>
      <c r="Q58" s="58"/>
    </row>
    <row r="59" spans="3:17" ht="82.5" customHeight="1" x14ac:dyDescent="0.25">
      <c r="C59" s="74" t="s">
        <v>168</v>
      </c>
      <c r="D59" s="76" t="s">
        <v>72</v>
      </c>
      <c r="E59" s="36" t="s">
        <v>22</v>
      </c>
      <c r="F59" s="38" t="s">
        <v>103</v>
      </c>
      <c r="G59" s="40">
        <f t="shared" ref="G59" si="61">I60+J60+K60+L60</f>
        <v>2177</v>
      </c>
      <c r="H59" s="42" t="s">
        <v>27</v>
      </c>
      <c r="I59" s="17">
        <v>524</v>
      </c>
      <c r="J59" s="17">
        <v>511</v>
      </c>
      <c r="K59" s="17"/>
      <c r="L59" s="23"/>
      <c r="M59" s="44">
        <f t="shared" ref="M59" si="62">IFERROR(J59/J60,"ND")</f>
        <v>0.95692883895131087</v>
      </c>
      <c r="N59" s="44">
        <f t="shared" ref="N59" si="63">IFERROR(((I59+J59)/G59),"ND")</f>
        <v>0.47542489664676157</v>
      </c>
      <c r="O59" s="30" t="s">
        <v>202</v>
      </c>
      <c r="P59" s="30"/>
      <c r="Q59" s="31"/>
    </row>
    <row r="60" spans="3:17" ht="82.5" customHeight="1" x14ac:dyDescent="0.25">
      <c r="C60" s="75"/>
      <c r="D60" s="76"/>
      <c r="E60" s="53"/>
      <c r="F60" s="38"/>
      <c r="G60" s="40"/>
      <c r="H60" s="42"/>
      <c r="I60" s="17">
        <v>534</v>
      </c>
      <c r="J60" s="17">
        <v>534</v>
      </c>
      <c r="K60" s="17">
        <v>617</v>
      </c>
      <c r="L60" s="23">
        <v>492</v>
      </c>
      <c r="M60" s="44"/>
      <c r="N60" s="44"/>
      <c r="O60" s="30"/>
      <c r="P60" s="30"/>
      <c r="Q60" s="31"/>
    </row>
    <row r="61" spans="3:17" ht="82.5" customHeight="1" x14ac:dyDescent="0.25">
      <c r="C61" s="66" t="s">
        <v>169</v>
      </c>
      <c r="D61" s="73" t="s">
        <v>74</v>
      </c>
      <c r="E61" s="36" t="s">
        <v>22</v>
      </c>
      <c r="F61" s="38" t="s">
        <v>103</v>
      </c>
      <c r="G61" s="40">
        <f t="shared" ref="G61" si="64">I62+J62+K62+L62</f>
        <v>60</v>
      </c>
      <c r="H61" s="42" t="s">
        <v>27</v>
      </c>
      <c r="I61" s="17">
        <v>17</v>
      </c>
      <c r="J61" s="17">
        <v>12</v>
      </c>
      <c r="K61" s="17"/>
      <c r="L61" s="23"/>
      <c r="M61" s="44">
        <f t="shared" ref="M61" si="65">IFERROR(J61/J62,"ND")</f>
        <v>0.66666666666666663</v>
      </c>
      <c r="N61" s="44">
        <f t="shared" ref="N61" si="66">IFERROR(((I61+J61)/G61),"ND")</f>
        <v>0.48333333333333334</v>
      </c>
      <c r="O61" s="71" t="s">
        <v>203</v>
      </c>
      <c r="P61" s="71"/>
      <c r="Q61" s="72"/>
    </row>
    <row r="62" spans="3:17" ht="82.5" customHeight="1" x14ac:dyDescent="0.25">
      <c r="C62" s="66"/>
      <c r="D62" s="73"/>
      <c r="E62" s="53"/>
      <c r="F62" s="38"/>
      <c r="G62" s="40"/>
      <c r="H62" s="42"/>
      <c r="I62" s="16">
        <v>16</v>
      </c>
      <c r="J62" s="16">
        <v>18</v>
      </c>
      <c r="K62" s="16">
        <v>14</v>
      </c>
      <c r="L62" s="24">
        <v>12</v>
      </c>
      <c r="M62" s="44"/>
      <c r="N62" s="44"/>
      <c r="O62" s="71"/>
      <c r="P62" s="71"/>
      <c r="Q62" s="72"/>
    </row>
    <row r="63" spans="3:17" ht="82.5" customHeight="1" x14ac:dyDescent="0.25">
      <c r="C63" s="66"/>
      <c r="D63" s="73" t="s">
        <v>75</v>
      </c>
      <c r="E63" s="36" t="s">
        <v>22</v>
      </c>
      <c r="F63" s="38" t="s">
        <v>103</v>
      </c>
      <c r="G63" s="40">
        <f t="shared" ref="G63" si="67">I64+J64+K64+L64</f>
        <v>46</v>
      </c>
      <c r="H63" s="42" t="s">
        <v>27</v>
      </c>
      <c r="I63" s="17">
        <v>16</v>
      </c>
      <c r="J63" s="17">
        <v>7</v>
      </c>
      <c r="K63" s="17"/>
      <c r="L63" s="23"/>
      <c r="M63" s="44">
        <f t="shared" ref="M63" si="68">IFERROR(J63/J64,"ND")</f>
        <v>0.5</v>
      </c>
      <c r="N63" s="44">
        <f t="shared" ref="N63" si="69">IFERROR(((I63+J63)/G63),"ND")</f>
        <v>0.5</v>
      </c>
      <c r="O63" s="30" t="s">
        <v>204</v>
      </c>
      <c r="P63" s="30"/>
      <c r="Q63" s="31"/>
    </row>
    <row r="64" spans="3:17" ht="82.5" customHeight="1" x14ac:dyDescent="0.25">
      <c r="C64" s="66"/>
      <c r="D64" s="73"/>
      <c r="E64" s="53"/>
      <c r="F64" s="38"/>
      <c r="G64" s="40"/>
      <c r="H64" s="42"/>
      <c r="I64" s="17">
        <v>14</v>
      </c>
      <c r="J64" s="17">
        <v>14</v>
      </c>
      <c r="K64" s="17">
        <v>11</v>
      </c>
      <c r="L64" s="23">
        <v>7</v>
      </c>
      <c r="M64" s="44"/>
      <c r="N64" s="44"/>
      <c r="O64" s="30"/>
      <c r="P64" s="30"/>
      <c r="Q64" s="31"/>
    </row>
    <row r="65" spans="3:17" ht="82.5" customHeight="1" x14ac:dyDescent="0.25">
      <c r="C65" s="69" t="s">
        <v>170</v>
      </c>
      <c r="D65" s="70" t="s">
        <v>77</v>
      </c>
      <c r="E65" s="36" t="s">
        <v>22</v>
      </c>
      <c r="F65" s="38" t="s">
        <v>103</v>
      </c>
      <c r="G65" s="40">
        <f t="shared" ref="G65" si="70">I66+J66+K66+L66</f>
        <v>1516</v>
      </c>
      <c r="H65" s="42" t="s">
        <v>27</v>
      </c>
      <c r="I65" s="17">
        <v>919</v>
      </c>
      <c r="J65" s="17">
        <v>377</v>
      </c>
      <c r="K65" s="17"/>
      <c r="L65" s="23"/>
      <c r="M65" s="44">
        <f t="shared" ref="M65" si="71">IFERROR(J65/J66,"ND")</f>
        <v>0.97922077922077921</v>
      </c>
      <c r="N65" s="44">
        <f t="shared" ref="N65" si="72">IFERROR(((I65+J65)/G65),"ND")</f>
        <v>0.85488126649076512</v>
      </c>
      <c r="O65" s="71" t="s">
        <v>216</v>
      </c>
      <c r="P65" s="71"/>
      <c r="Q65" s="72"/>
    </row>
    <row r="66" spans="3:17" ht="82.5" customHeight="1" x14ac:dyDescent="0.25">
      <c r="C66" s="69"/>
      <c r="D66" s="70"/>
      <c r="E66" s="53"/>
      <c r="F66" s="38"/>
      <c r="G66" s="40"/>
      <c r="H66" s="42"/>
      <c r="I66" s="16">
        <v>524</v>
      </c>
      <c r="J66" s="16">
        <v>385</v>
      </c>
      <c r="K66" s="16">
        <v>309</v>
      </c>
      <c r="L66" s="24">
        <v>298</v>
      </c>
      <c r="M66" s="44"/>
      <c r="N66" s="44"/>
      <c r="O66" s="71"/>
      <c r="P66" s="71"/>
      <c r="Q66" s="72"/>
    </row>
    <row r="67" spans="3:17" ht="82.5" customHeight="1" x14ac:dyDescent="0.25">
      <c r="C67" s="67" t="s">
        <v>171</v>
      </c>
      <c r="D67" s="68" t="s">
        <v>79</v>
      </c>
      <c r="E67" s="61" t="s">
        <v>22</v>
      </c>
      <c r="F67" s="63" t="s">
        <v>102</v>
      </c>
      <c r="G67" s="64">
        <f t="shared" ref="G67" si="73">I68+J68+K68+L68</f>
        <v>2829</v>
      </c>
      <c r="H67" s="65" t="s">
        <v>27</v>
      </c>
      <c r="I67" s="14">
        <f>SUM(I69,I71,I73)</f>
        <v>391</v>
      </c>
      <c r="J67" s="14">
        <v>1936</v>
      </c>
      <c r="K67" s="14"/>
      <c r="L67" s="22"/>
      <c r="M67" s="56">
        <f t="shared" ref="M67" si="74">IFERROR(J67/J68,"ND")</f>
        <v>1.288948069241012</v>
      </c>
      <c r="N67" s="56">
        <f t="shared" ref="N67" si="75">IFERROR(((I67+J67)/G67),"ND")</f>
        <v>0.82255213856486387</v>
      </c>
      <c r="O67" s="57" t="s">
        <v>217</v>
      </c>
      <c r="P67" s="57"/>
      <c r="Q67" s="58"/>
    </row>
    <row r="68" spans="3:17" ht="82.5" customHeight="1" x14ac:dyDescent="0.25">
      <c r="C68" s="67"/>
      <c r="D68" s="68"/>
      <c r="E68" s="62"/>
      <c r="F68" s="63"/>
      <c r="G68" s="64"/>
      <c r="H68" s="65"/>
      <c r="I68" s="14">
        <v>406</v>
      </c>
      <c r="J68" s="14">
        <v>1502</v>
      </c>
      <c r="K68" s="14">
        <v>449</v>
      </c>
      <c r="L68" s="22">
        <v>472</v>
      </c>
      <c r="M68" s="56"/>
      <c r="N68" s="56"/>
      <c r="O68" s="57"/>
      <c r="P68" s="57"/>
      <c r="Q68" s="58"/>
    </row>
    <row r="69" spans="3:17" ht="82.5" customHeight="1" x14ac:dyDescent="0.25">
      <c r="C69" s="32" t="s">
        <v>172</v>
      </c>
      <c r="D69" s="51" t="s">
        <v>81</v>
      </c>
      <c r="E69" s="36" t="s">
        <v>22</v>
      </c>
      <c r="F69" s="38" t="s">
        <v>103</v>
      </c>
      <c r="G69" s="40">
        <f t="shared" ref="G69" si="76">I70+J70+K70+L70</f>
        <v>843</v>
      </c>
      <c r="H69" s="42" t="s">
        <v>27</v>
      </c>
      <c r="I69" s="17">
        <v>217</v>
      </c>
      <c r="J69" s="17">
        <v>557</v>
      </c>
      <c r="K69" s="17"/>
      <c r="L69" s="23"/>
      <c r="M69" s="44">
        <f t="shared" ref="M69" si="77">IFERROR(J69/J70,"ND")</f>
        <v>2.7850000000000001</v>
      </c>
      <c r="N69" s="44">
        <f t="shared" ref="N69" si="78">IFERROR(((I69+J69)/G69),"ND")</f>
        <v>0.91814946619217086</v>
      </c>
      <c r="O69" s="30" t="s">
        <v>205</v>
      </c>
      <c r="P69" s="30"/>
      <c r="Q69" s="31"/>
    </row>
    <row r="70" spans="3:17" ht="82.5" customHeight="1" x14ac:dyDescent="0.25">
      <c r="C70" s="32"/>
      <c r="D70" s="51"/>
      <c r="E70" s="53"/>
      <c r="F70" s="38"/>
      <c r="G70" s="40"/>
      <c r="H70" s="42"/>
      <c r="I70" s="16">
        <v>200</v>
      </c>
      <c r="J70" s="16">
        <v>200</v>
      </c>
      <c r="K70" s="16">
        <v>200</v>
      </c>
      <c r="L70" s="24">
        <v>243</v>
      </c>
      <c r="M70" s="44"/>
      <c r="N70" s="44"/>
      <c r="O70" s="30"/>
      <c r="P70" s="30"/>
      <c r="Q70" s="31"/>
    </row>
    <row r="71" spans="3:17" ht="82.5" customHeight="1" x14ac:dyDescent="0.25">
      <c r="C71" s="32" t="s">
        <v>173</v>
      </c>
      <c r="D71" s="51" t="s">
        <v>83</v>
      </c>
      <c r="E71" s="36" t="s">
        <v>22</v>
      </c>
      <c r="F71" s="38" t="s">
        <v>103</v>
      </c>
      <c r="G71" s="40">
        <f t="shared" ref="G71" si="79">I72+J72+K72+L72</f>
        <v>368</v>
      </c>
      <c r="H71" s="42" t="s">
        <v>27</v>
      </c>
      <c r="I71" s="17">
        <v>67</v>
      </c>
      <c r="J71" s="17">
        <v>80</v>
      </c>
      <c r="K71" s="17"/>
      <c r="L71" s="23"/>
      <c r="M71" s="44">
        <f t="shared" ref="M71" si="80">IFERROR(J71/J72,"ND")</f>
        <v>0.82474226804123707</v>
      </c>
      <c r="N71" s="44">
        <f t="shared" ref="N71" si="81">IFERROR(((I71+J71)/G71),"ND")</f>
        <v>0.39945652173913043</v>
      </c>
      <c r="O71" s="30" t="s">
        <v>206</v>
      </c>
      <c r="P71" s="30"/>
      <c r="Q71" s="31"/>
    </row>
    <row r="72" spans="3:17" ht="82.5" customHeight="1" x14ac:dyDescent="0.25">
      <c r="C72" s="32"/>
      <c r="D72" s="51"/>
      <c r="E72" s="53"/>
      <c r="F72" s="38"/>
      <c r="G72" s="40"/>
      <c r="H72" s="42"/>
      <c r="I72" s="17">
        <v>74</v>
      </c>
      <c r="J72" s="17">
        <v>97</v>
      </c>
      <c r="K72" s="17">
        <v>106</v>
      </c>
      <c r="L72" s="23">
        <v>91</v>
      </c>
      <c r="M72" s="44"/>
      <c r="N72" s="44"/>
      <c r="O72" s="30"/>
      <c r="P72" s="30"/>
      <c r="Q72" s="31"/>
    </row>
    <row r="73" spans="3:17" ht="82.5" customHeight="1" x14ac:dyDescent="0.25">
      <c r="C73" s="32" t="s">
        <v>174</v>
      </c>
      <c r="D73" s="51" t="s">
        <v>85</v>
      </c>
      <c r="E73" s="36" t="s">
        <v>22</v>
      </c>
      <c r="F73" s="38" t="s">
        <v>103</v>
      </c>
      <c r="G73" s="40">
        <f t="shared" ref="G73" si="82">I74+J74+K74+L74</f>
        <v>1618</v>
      </c>
      <c r="H73" s="42" t="s">
        <v>27</v>
      </c>
      <c r="I73" s="17">
        <v>107</v>
      </c>
      <c r="J73" s="17">
        <v>1299</v>
      </c>
      <c r="K73" s="17"/>
      <c r="L73" s="23"/>
      <c r="M73" s="44">
        <f t="shared" ref="M73" si="83">IFERROR(J73/J74,"ND")</f>
        <v>1.0780082987551867</v>
      </c>
      <c r="N73" s="44">
        <f t="shared" ref="N73" si="84">IFERROR(((I73+J73)/G73),"ND")</f>
        <v>0.86897404202719408</v>
      </c>
      <c r="O73" s="30" t="s">
        <v>218</v>
      </c>
      <c r="P73" s="30"/>
      <c r="Q73" s="31"/>
    </row>
    <row r="74" spans="3:17" ht="82.5" customHeight="1" x14ac:dyDescent="0.25">
      <c r="C74" s="32"/>
      <c r="D74" s="51"/>
      <c r="E74" s="53"/>
      <c r="F74" s="38"/>
      <c r="G74" s="40"/>
      <c r="H74" s="42"/>
      <c r="I74" s="16">
        <v>132</v>
      </c>
      <c r="J74" s="16">
        <v>1205</v>
      </c>
      <c r="K74" s="16">
        <v>143</v>
      </c>
      <c r="L74" s="24">
        <v>138</v>
      </c>
      <c r="M74" s="44"/>
      <c r="N74" s="44"/>
      <c r="O74" s="30"/>
      <c r="P74" s="30"/>
      <c r="Q74" s="31"/>
    </row>
    <row r="75" spans="3:17" ht="82.5" customHeight="1" x14ac:dyDescent="0.25">
      <c r="C75" s="59" t="s">
        <v>175</v>
      </c>
      <c r="D75" s="60" t="s">
        <v>87</v>
      </c>
      <c r="E75" s="61" t="s">
        <v>22</v>
      </c>
      <c r="F75" s="63" t="s">
        <v>103</v>
      </c>
      <c r="G75" s="64">
        <f t="shared" ref="G75" si="85">I76+J76+K76+L76</f>
        <v>1943</v>
      </c>
      <c r="H75" s="65" t="s">
        <v>27</v>
      </c>
      <c r="I75" s="14">
        <f>SUM(I77,I79,I81,I83,I85,I87,I89,I91)</f>
        <v>351</v>
      </c>
      <c r="J75" s="14">
        <v>492</v>
      </c>
      <c r="K75" s="14"/>
      <c r="L75" s="22"/>
      <c r="M75" s="56">
        <f t="shared" ref="M75" si="86">IFERROR(J75/J76,"ND")</f>
        <v>0.91449814126394047</v>
      </c>
      <c r="N75" s="56">
        <f t="shared" ref="N75" si="87">IFERROR(((I75+J75)/G75),"ND")</f>
        <v>0.43386515697375194</v>
      </c>
      <c r="O75" s="57" t="s">
        <v>207</v>
      </c>
      <c r="P75" s="57"/>
      <c r="Q75" s="58"/>
    </row>
    <row r="76" spans="3:17" ht="82.5" customHeight="1" x14ac:dyDescent="0.25">
      <c r="C76" s="59"/>
      <c r="D76" s="60"/>
      <c r="E76" s="62"/>
      <c r="F76" s="63"/>
      <c r="G76" s="64"/>
      <c r="H76" s="65"/>
      <c r="I76" s="14">
        <v>391</v>
      </c>
      <c r="J76" s="14">
        <v>538</v>
      </c>
      <c r="K76" s="14">
        <v>551</v>
      </c>
      <c r="L76" s="22">
        <v>463</v>
      </c>
      <c r="M76" s="56"/>
      <c r="N76" s="56"/>
      <c r="O76" s="57"/>
      <c r="P76" s="57"/>
      <c r="Q76" s="58"/>
    </row>
    <row r="77" spans="3:17" ht="82.5" customHeight="1" x14ac:dyDescent="0.25">
      <c r="C77" s="32" t="s">
        <v>176</v>
      </c>
      <c r="D77" s="51" t="s">
        <v>89</v>
      </c>
      <c r="E77" s="36" t="s">
        <v>22</v>
      </c>
      <c r="F77" s="38" t="s">
        <v>103</v>
      </c>
      <c r="G77" s="40">
        <f t="shared" ref="G77" si="88">I78+J78+K78+L78</f>
        <v>24</v>
      </c>
      <c r="H77" s="42" t="s">
        <v>27</v>
      </c>
      <c r="I77" s="17">
        <v>6</v>
      </c>
      <c r="J77" s="17">
        <v>6</v>
      </c>
      <c r="K77" s="17"/>
      <c r="L77" s="23"/>
      <c r="M77" s="44">
        <f t="shared" ref="M77" si="89">IFERROR(J77/J78,"ND")</f>
        <v>1</v>
      </c>
      <c r="N77" s="44">
        <f t="shared" ref="N77" si="90">IFERROR(((I77+J77)/G77),"ND")</f>
        <v>0.5</v>
      </c>
      <c r="O77" s="30" t="s">
        <v>208</v>
      </c>
      <c r="P77" s="30"/>
      <c r="Q77" s="31"/>
    </row>
    <row r="78" spans="3:17" ht="82.5" customHeight="1" x14ac:dyDescent="0.25">
      <c r="C78" s="32"/>
      <c r="D78" s="51"/>
      <c r="E78" s="53"/>
      <c r="F78" s="38"/>
      <c r="G78" s="40"/>
      <c r="H78" s="42"/>
      <c r="I78" s="16">
        <v>6</v>
      </c>
      <c r="J78" s="16">
        <v>6</v>
      </c>
      <c r="K78" s="16">
        <v>6</v>
      </c>
      <c r="L78" s="24">
        <v>6</v>
      </c>
      <c r="M78" s="44"/>
      <c r="N78" s="44"/>
      <c r="O78" s="30"/>
      <c r="P78" s="30"/>
      <c r="Q78" s="31"/>
    </row>
    <row r="79" spans="3:17" ht="82.5" customHeight="1" x14ac:dyDescent="0.25">
      <c r="C79" s="32"/>
      <c r="D79" s="51" t="s">
        <v>90</v>
      </c>
      <c r="E79" s="36" t="s">
        <v>22</v>
      </c>
      <c r="F79" s="38" t="s">
        <v>103</v>
      </c>
      <c r="G79" s="40">
        <f t="shared" ref="G79" si="91">I80+J80+K80+L80</f>
        <v>20</v>
      </c>
      <c r="H79" s="42" t="s">
        <v>27</v>
      </c>
      <c r="I79" s="17">
        <v>5</v>
      </c>
      <c r="J79" s="17">
        <v>6</v>
      </c>
      <c r="K79" s="17"/>
      <c r="L79" s="23"/>
      <c r="M79" s="44">
        <f t="shared" ref="M79" si="92">IFERROR(J79/J80,"ND")</f>
        <v>1.2</v>
      </c>
      <c r="N79" s="44">
        <f t="shared" ref="N79" si="93">IFERROR(((I79+J79)/G79),"ND")</f>
        <v>0.55000000000000004</v>
      </c>
      <c r="O79" s="30" t="s">
        <v>219</v>
      </c>
      <c r="P79" s="30"/>
      <c r="Q79" s="31"/>
    </row>
    <row r="80" spans="3:17" ht="82.5" customHeight="1" x14ac:dyDescent="0.25">
      <c r="C80" s="54"/>
      <c r="D80" s="51"/>
      <c r="E80" s="53"/>
      <c r="F80" s="38"/>
      <c r="G80" s="40"/>
      <c r="H80" s="42"/>
      <c r="I80" s="17">
        <v>5</v>
      </c>
      <c r="J80" s="17">
        <v>5</v>
      </c>
      <c r="K80" s="17">
        <v>5</v>
      </c>
      <c r="L80" s="23">
        <v>5</v>
      </c>
      <c r="M80" s="44"/>
      <c r="N80" s="44"/>
      <c r="O80" s="30"/>
      <c r="P80" s="30"/>
      <c r="Q80" s="31"/>
    </row>
    <row r="81" spans="3:17" ht="82.5" customHeight="1" x14ac:dyDescent="0.25">
      <c r="C81" s="55" t="s">
        <v>177</v>
      </c>
      <c r="D81" s="51" t="s">
        <v>92</v>
      </c>
      <c r="E81" s="36" t="s">
        <v>22</v>
      </c>
      <c r="F81" s="38" t="s">
        <v>103</v>
      </c>
      <c r="G81" s="40">
        <f t="shared" ref="G81" si="94">I82+J82+K82+L82</f>
        <v>12</v>
      </c>
      <c r="H81" s="42" t="s">
        <v>27</v>
      </c>
      <c r="I81" s="17">
        <v>4</v>
      </c>
      <c r="J81" s="17">
        <v>3</v>
      </c>
      <c r="K81" s="17"/>
      <c r="L81" s="23"/>
      <c r="M81" s="44">
        <f t="shared" ref="M81" si="95">IFERROR(J81/J82,"ND")</f>
        <v>1</v>
      </c>
      <c r="N81" s="44">
        <f t="shared" ref="N81" si="96">IFERROR(((I81+J81)/G81),"ND")</f>
        <v>0.58333333333333337</v>
      </c>
      <c r="O81" s="30" t="s">
        <v>221</v>
      </c>
      <c r="P81" s="30"/>
      <c r="Q81" s="31"/>
    </row>
    <row r="82" spans="3:17" ht="82.5" customHeight="1" x14ac:dyDescent="0.25">
      <c r="C82" s="55"/>
      <c r="D82" s="51"/>
      <c r="E82" s="53"/>
      <c r="F82" s="38"/>
      <c r="G82" s="40"/>
      <c r="H82" s="42"/>
      <c r="I82" s="16">
        <v>3</v>
      </c>
      <c r="J82" s="16">
        <v>3</v>
      </c>
      <c r="K82" s="16">
        <v>3</v>
      </c>
      <c r="L82" s="24">
        <v>3</v>
      </c>
      <c r="M82" s="44"/>
      <c r="N82" s="44"/>
      <c r="O82" s="30"/>
      <c r="P82" s="30"/>
      <c r="Q82" s="31"/>
    </row>
    <row r="83" spans="3:17" ht="82.5" customHeight="1" x14ac:dyDescent="0.25">
      <c r="C83" s="32" t="s">
        <v>178</v>
      </c>
      <c r="D83" s="51" t="s">
        <v>94</v>
      </c>
      <c r="E83" s="36" t="s">
        <v>22</v>
      </c>
      <c r="F83" s="38" t="s">
        <v>103</v>
      </c>
      <c r="G83" s="40">
        <f t="shared" ref="G83" si="97">I84+J84+K84+L84</f>
        <v>1255</v>
      </c>
      <c r="H83" s="42" t="s">
        <v>27</v>
      </c>
      <c r="I83" s="17">
        <v>217</v>
      </c>
      <c r="J83" s="17">
        <v>367</v>
      </c>
      <c r="K83" s="17"/>
      <c r="L83" s="23"/>
      <c r="M83" s="44">
        <f t="shared" ref="M83" si="98">IFERROR(J83/J84,"ND")</f>
        <v>1.0054794520547945</v>
      </c>
      <c r="N83" s="44">
        <f t="shared" ref="N83" si="99">IFERROR(((I83+J83)/G83),"ND")</f>
        <v>0.4653386454183267</v>
      </c>
      <c r="O83" s="30" t="s">
        <v>220</v>
      </c>
      <c r="P83" s="30"/>
      <c r="Q83" s="31"/>
    </row>
    <row r="84" spans="3:17" ht="82.5" customHeight="1" x14ac:dyDescent="0.25">
      <c r="C84" s="32"/>
      <c r="D84" s="51"/>
      <c r="E84" s="53"/>
      <c r="F84" s="38"/>
      <c r="G84" s="40"/>
      <c r="H84" s="42"/>
      <c r="I84" s="17">
        <v>220</v>
      </c>
      <c r="J84" s="17">
        <v>365</v>
      </c>
      <c r="K84" s="17">
        <v>380</v>
      </c>
      <c r="L84" s="23">
        <v>290</v>
      </c>
      <c r="M84" s="44"/>
      <c r="N84" s="44"/>
      <c r="O84" s="30"/>
      <c r="P84" s="30"/>
      <c r="Q84" s="31"/>
    </row>
    <row r="85" spans="3:17" ht="82.5" customHeight="1" x14ac:dyDescent="0.25">
      <c r="C85" s="32"/>
      <c r="D85" s="51" t="s">
        <v>95</v>
      </c>
      <c r="E85" s="36" t="s">
        <v>22</v>
      </c>
      <c r="F85" s="38" t="s">
        <v>103</v>
      </c>
      <c r="G85" s="40">
        <f t="shared" ref="G85" si="100">I86+J86+K86+L86</f>
        <v>4</v>
      </c>
      <c r="H85" s="42" t="s">
        <v>27</v>
      </c>
      <c r="I85" s="17">
        <v>1</v>
      </c>
      <c r="J85" s="17">
        <v>2</v>
      </c>
      <c r="K85" s="17"/>
      <c r="L85" s="23"/>
      <c r="M85" s="44">
        <f t="shared" ref="M85" si="101">IFERROR(J85/J86,"ND")</f>
        <v>1</v>
      </c>
      <c r="N85" s="44">
        <f t="shared" ref="N85" si="102">IFERROR(((I85+J85)/G85),"ND")</f>
        <v>0.75</v>
      </c>
      <c r="O85" s="30" t="s">
        <v>222</v>
      </c>
      <c r="P85" s="30"/>
      <c r="Q85" s="31"/>
    </row>
    <row r="86" spans="3:17" ht="82.5" customHeight="1" x14ac:dyDescent="0.25">
      <c r="C86" s="54"/>
      <c r="D86" s="51"/>
      <c r="E86" s="53"/>
      <c r="F86" s="38"/>
      <c r="G86" s="40"/>
      <c r="H86" s="42"/>
      <c r="I86" s="16">
        <v>0</v>
      </c>
      <c r="J86" s="16">
        <v>2</v>
      </c>
      <c r="K86" s="16">
        <v>0</v>
      </c>
      <c r="L86" s="24">
        <v>2</v>
      </c>
      <c r="M86" s="44"/>
      <c r="N86" s="44"/>
      <c r="O86" s="30"/>
      <c r="P86" s="30"/>
      <c r="Q86" s="31"/>
    </row>
    <row r="87" spans="3:17" ht="82.5" customHeight="1" x14ac:dyDescent="0.25">
      <c r="C87" s="48" t="s">
        <v>179</v>
      </c>
      <c r="D87" s="51" t="s">
        <v>97</v>
      </c>
      <c r="E87" s="36" t="s">
        <v>22</v>
      </c>
      <c r="F87" s="38" t="s">
        <v>103</v>
      </c>
      <c r="G87" s="40">
        <f t="shared" ref="G87" si="103">I88+J88+K88+L88</f>
        <v>444</v>
      </c>
      <c r="H87" s="42" t="s">
        <v>27</v>
      </c>
      <c r="I87" s="17">
        <v>81</v>
      </c>
      <c r="J87" s="17">
        <v>72</v>
      </c>
      <c r="K87" s="17"/>
      <c r="L87" s="23"/>
      <c r="M87" s="44">
        <f t="shared" ref="M87" si="104">IFERROR(J87/J88,"ND")</f>
        <v>0.64864864864864868</v>
      </c>
      <c r="N87" s="44">
        <f t="shared" ref="N87" si="105">IFERROR(((I87+J87)/G87),"ND")</f>
        <v>0.34459459459459457</v>
      </c>
      <c r="O87" s="30" t="s">
        <v>209</v>
      </c>
      <c r="P87" s="30"/>
      <c r="Q87" s="31"/>
    </row>
    <row r="88" spans="3:17" ht="82.5" customHeight="1" x14ac:dyDescent="0.25">
      <c r="C88" s="49"/>
      <c r="D88" s="51"/>
      <c r="E88" s="53"/>
      <c r="F88" s="38"/>
      <c r="G88" s="40"/>
      <c r="H88" s="42"/>
      <c r="I88" s="17">
        <v>111</v>
      </c>
      <c r="J88" s="17">
        <v>111</v>
      </c>
      <c r="K88" s="17">
        <v>111</v>
      </c>
      <c r="L88" s="17">
        <v>111</v>
      </c>
      <c r="M88" s="44"/>
      <c r="N88" s="44"/>
      <c r="O88" s="30"/>
      <c r="P88" s="30"/>
      <c r="Q88" s="31"/>
    </row>
    <row r="89" spans="3:17" ht="82.5" customHeight="1" x14ac:dyDescent="0.25">
      <c r="C89" s="49"/>
      <c r="D89" s="51" t="s">
        <v>98</v>
      </c>
      <c r="E89" s="36" t="s">
        <v>22</v>
      </c>
      <c r="F89" s="38" t="s">
        <v>103</v>
      </c>
      <c r="G89" s="40">
        <f t="shared" ref="G89" si="106">I90+J90+K90+L90</f>
        <v>180</v>
      </c>
      <c r="H89" s="42" t="s">
        <v>27</v>
      </c>
      <c r="I89" s="17">
        <v>36</v>
      </c>
      <c r="J89" s="17">
        <v>35</v>
      </c>
      <c r="K89" s="17"/>
      <c r="L89" s="23"/>
      <c r="M89" s="44">
        <f t="shared" ref="M89" si="107">IFERROR(J89/J90,"ND")</f>
        <v>0.77777777777777779</v>
      </c>
      <c r="N89" s="44">
        <f t="shared" ref="N89" si="108">IFERROR(((I89+J89)/G89),"ND")</f>
        <v>0.39444444444444443</v>
      </c>
      <c r="O89" s="30" t="s">
        <v>210</v>
      </c>
      <c r="P89" s="30"/>
      <c r="Q89" s="31"/>
    </row>
    <row r="90" spans="3:17" ht="82.5" customHeight="1" x14ac:dyDescent="0.25">
      <c r="C90" s="50"/>
      <c r="D90" s="52"/>
      <c r="E90" s="53"/>
      <c r="F90" s="38"/>
      <c r="G90" s="40"/>
      <c r="H90" s="42"/>
      <c r="I90" s="16">
        <v>45</v>
      </c>
      <c r="J90" s="16">
        <v>45</v>
      </c>
      <c r="K90" s="16">
        <v>45</v>
      </c>
      <c r="L90" s="24">
        <v>45</v>
      </c>
      <c r="M90" s="44"/>
      <c r="N90" s="44"/>
      <c r="O90" s="30"/>
      <c r="P90" s="30"/>
      <c r="Q90" s="31"/>
    </row>
    <row r="91" spans="3:17" ht="82.5" customHeight="1" x14ac:dyDescent="0.25">
      <c r="C91" s="32" t="s">
        <v>180</v>
      </c>
      <c r="D91" s="34" t="s">
        <v>100</v>
      </c>
      <c r="E91" s="36" t="s">
        <v>22</v>
      </c>
      <c r="F91" s="38" t="s">
        <v>103</v>
      </c>
      <c r="G91" s="40">
        <f t="shared" ref="G91" si="109">I92+J92+K92+L92</f>
        <v>4</v>
      </c>
      <c r="H91" s="42" t="s">
        <v>27</v>
      </c>
      <c r="I91" s="17">
        <v>1</v>
      </c>
      <c r="J91" s="17">
        <v>1</v>
      </c>
      <c r="K91" s="17"/>
      <c r="L91" s="23"/>
      <c r="M91" s="44">
        <f t="shared" ref="M91" si="110">IFERROR(J91/J92,"ND")</f>
        <v>1</v>
      </c>
      <c r="N91" s="44">
        <f t="shared" ref="N91" si="111">IFERROR(((I91+J91)/G91),"ND")</f>
        <v>0.5</v>
      </c>
      <c r="O91" s="30" t="s">
        <v>211</v>
      </c>
      <c r="P91" s="30"/>
      <c r="Q91" s="31"/>
    </row>
    <row r="92" spans="3:17" ht="82.5" customHeight="1" thickBot="1" x14ac:dyDescent="0.3">
      <c r="C92" s="33"/>
      <c r="D92" s="35"/>
      <c r="E92" s="37"/>
      <c r="F92" s="39"/>
      <c r="G92" s="41"/>
      <c r="H92" s="43"/>
      <c r="I92" s="19">
        <v>1</v>
      </c>
      <c r="J92" s="19">
        <v>1</v>
      </c>
      <c r="K92" s="19">
        <v>1</v>
      </c>
      <c r="L92" s="26">
        <v>1</v>
      </c>
      <c r="M92" s="45"/>
      <c r="N92" s="45"/>
      <c r="O92" s="46"/>
      <c r="P92" s="46"/>
      <c r="Q92" s="47"/>
    </row>
    <row r="93" spans="3:17" x14ac:dyDescent="0.25">
      <c r="I93" s="8"/>
    </row>
    <row r="94" spans="3:17" x14ac:dyDescent="0.25">
      <c r="I94" s="8"/>
    </row>
    <row r="95" spans="3:17" x14ac:dyDescent="0.25">
      <c r="I95" s="8"/>
    </row>
    <row r="96" spans="3:17" x14ac:dyDescent="0.25">
      <c r="I96" s="8"/>
    </row>
    <row r="97" spans="3:23" x14ac:dyDescent="0.25">
      <c r="I97" s="8"/>
    </row>
    <row r="101" spans="3:23" x14ac:dyDescent="0.25">
      <c r="F101" s="8"/>
      <c r="G101" s="8"/>
    </row>
    <row r="102" spans="3:23" x14ac:dyDescent="0.25">
      <c r="C102" s="27"/>
      <c r="D102" s="27"/>
      <c r="E102" s="27"/>
      <c r="F102" s="9"/>
      <c r="G102" s="9"/>
      <c r="L102" s="28"/>
      <c r="M102" s="29"/>
      <c r="N102" s="29"/>
      <c r="O102" s="29"/>
      <c r="P102" s="29"/>
      <c r="Q102" s="29"/>
      <c r="U102" s="27"/>
      <c r="V102" s="27"/>
      <c r="W102" s="27"/>
    </row>
    <row r="106" spans="3:23" x14ac:dyDescent="0.25">
      <c r="V106" t="s">
        <v>104</v>
      </c>
    </row>
  </sheetData>
  <mergeCells count="373">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2"/>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D51:D52"/>
    <mergeCell ref="E51:E52"/>
    <mergeCell ref="F51:F52"/>
    <mergeCell ref="G51:G52"/>
    <mergeCell ref="H51:H52"/>
    <mergeCell ref="M51:M52"/>
    <mergeCell ref="N51:N52"/>
    <mergeCell ref="O51:Q52"/>
    <mergeCell ref="M53:M54"/>
    <mergeCell ref="N53:N54"/>
    <mergeCell ref="O53:Q54"/>
    <mergeCell ref="C55:C56"/>
    <mergeCell ref="D55:D56"/>
    <mergeCell ref="E55:E56"/>
    <mergeCell ref="F55:F56"/>
    <mergeCell ref="G55:G56"/>
    <mergeCell ref="H55:H56"/>
    <mergeCell ref="M55:M56"/>
    <mergeCell ref="C53:C54"/>
    <mergeCell ref="D53:D54"/>
    <mergeCell ref="E53:E54"/>
    <mergeCell ref="F53:F54"/>
    <mergeCell ref="G53:G54"/>
    <mergeCell ref="H53:H54"/>
    <mergeCell ref="N55:N56"/>
    <mergeCell ref="O55:Q56"/>
    <mergeCell ref="C57:C58"/>
    <mergeCell ref="D57:D58"/>
    <mergeCell ref="E57:E58"/>
    <mergeCell ref="F57:F58"/>
    <mergeCell ref="G57:G58"/>
    <mergeCell ref="H57:H58"/>
    <mergeCell ref="M57:M58"/>
    <mergeCell ref="N57:N58"/>
    <mergeCell ref="O57:Q58"/>
    <mergeCell ref="C59:C60"/>
    <mergeCell ref="D59:D60"/>
    <mergeCell ref="E59:E60"/>
    <mergeCell ref="F59:F60"/>
    <mergeCell ref="G59:G60"/>
    <mergeCell ref="H59:H60"/>
    <mergeCell ref="M59:M60"/>
    <mergeCell ref="N59:N60"/>
    <mergeCell ref="O59:Q60"/>
    <mergeCell ref="H65:H66"/>
    <mergeCell ref="M65:M66"/>
    <mergeCell ref="N65:N66"/>
    <mergeCell ref="O65:Q66"/>
    <mergeCell ref="M61:M62"/>
    <mergeCell ref="N61:N62"/>
    <mergeCell ref="O61:Q62"/>
    <mergeCell ref="D63:D64"/>
    <mergeCell ref="E63:E64"/>
    <mergeCell ref="F63:F64"/>
    <mergeCell ref="G63:G64"/>
    <mergeCell ref="H63:H64"/>
    <mergeCell ref="M63:M64"/>
    <mergeCell ref="N63:N64"/>
    <mergeCell ref="D61:D62"/>
    <mergeCell ref="E61:E62"/>
    <mergeCell ref="F61:F62"/>
    <mergeCell ref="G61:G62"/>
    <mergeCell ref="H61:H62"/>
    <mergeCell ref="O63:Q64"/>
    <mergeCell ref="C61:C64"/>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65:C66"/>
    <mergeCell ref="D65:D66"/>
    <mergeCell ref="E65:E66"/>
    <mergeCell ref="F65:F66"/>
    <mergeCell ref="G65:G66"/>
    <mergeCell ref="C71:C72"/>
    <mergeCell ref="D71:D72"/>
    <mergeCell ref="E71:E72"/>
    <mergeCell ref="F71:F72"/>
    <mergeCell ref="G71:G72"/>
    <mergeCell ref="H71:H72"/>
    <mergeCell ref="M71:M72"/>
    <mergeCell ref="N71:N72"/>
    <mergeCell ref="O71:Q72"/>
    <mergeCell ref="C73:C74"/>
    <mergeCell ref="D73:D74"/>
    <mergeCell ref="E73:E74"/>
    <mergeCell ref="F73:F74"/>
    <mergeCell ref="G73:G74"/>
    <mergeCell ref="H73:H74"/>
    <mergeCell ref="M73:M74"/>
    <mergeCell ref="N73:N74"/>
    <mergeCell ref="O73:Q74"/>
    <mergeCell ref="M75:M76"/>
    <mergeCell ref="N75:N76"/>
    <mergeCell ref="O75:Q76"/>
    <mergeCell ref="C77:C80"/>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D79:D80"/>
    <mergeCell ref="E79:E80"/>
    <mergeCell ref="F79:F80"/>
    <mergeCell ref="G79:G80"/>
    <mergeCell ref="H79:H80"/>
    <mergeCell ref="M79:M80"/>
    <mergeCell ref="N79:N80"/>
    <mergeCell ref="O79:Q80"/>
    <mergeCell ref="M81:M82"/>
    <mergeCell ref="N81:N82"/>
    <mergeCell ref="O81:Q82"/>
    <mergeCell ref="C83:C86"/>
    <mergeCell ref="D83:D84"/>
    <mergeCell ref="E83:E84"/>
    <mergeCell ref="F83:F84"/>
    <mergeCell ref="G83:G84"/>
    <mergeCell ref="H83:H84"/>
    <mergeCell ref="M83:M84"/>
    <mergeCell ref="C81:C82"/>
    <mergeCell ref="D81:D82"/>
    <mergeCell ref="E81:E82"/>
    <mergeCell ref="F81:F82"/>
    <mergeCell ref="G81:G82"/>
    <mergeCell ref="H81:H82"/>
    <mergeCell ref="N83:N84"/>
    <mergeCell ref="O83:Q84"/>
    <mergeCell ref="D85:D86"/>
    <mergeCell ref="E85:E86"/>
    <mergeCell ref="F85:F86"/>
    <mergeCell ref="G85:G86"/>
    <mergeCell ref="H85:H86"/>
    <mergeCell ref="M85:M86"/>
    <mergeCell ref="N85:N86"/>
    <mergeCell ref="O85:Q86"/>
    <mergeCell ref="M87:M88"/>
    <mergeCell ref="N87:N88"/>
    <mergeCell ref="O87:Q88"/>
    <mergeCell ref="D89:D90"/>
    <mergeCell ref="E89:E90"/>
    <mergeCell ref="F89:F90"/>
    <mergeCell ref="G89:G90"/>
    <mergeCell ref="H89:H90"/>
    <mergeCell ref="M89:M90"/>
    <mergeCell ref="N89:N90"/>
    <mergeCell ref="D87:D88"/>
    <mergeCell ref="E87:E88"/>
    <mergeCell ref="F87:F88"/>
    <mergeCell ref="G87:G88"/>
    <mergeCell ref="H87:H88"/>
    <mergeCell ref="C102:E102"/>
    <mergeCell ref="L102:Q102"/>
    <mergeCell ref="U102:W102"/>
    <mergeCell ref="O89:Q90"/>
    <mergeCell ref="C91:C92"/>
    <mergeCell ref="D91:D92"/>
    <mergeCell ref="E91:E92"/>
    <mergeCell ref="F91:F92"/>
    <mergeCell ref="G91:G92"/>
    <mergeCell ref="H91:H92"/>
    <mergeCell ref="M91:M92"/>
    <mergeCell ref="N91:N92"/>
    <mergeCell ref="O91:Q92"/>
    <mergeCell ref="C87:C90"/>
  </mergeCells>
  <conditionalFormatting sqref="C41">
    <cfRule type="duplicateValues" dxfId="19" priority="7"/>
    <cfRule type="duplicateValues" dxfId="18" priority="8"/>
  </conditionalFormatting>
  <conditionalFormatting sqref="C69">
    <cfRule type="duplicateValues" dxfId="17" priority="13"/>
    <cfRule type="duplicateValues" dxfId="16" priority="14"/>
  </conditionalFormatting>
  <conditionalFormatting sqref="C71">
    <cfRule type="duplicateValues" dxfId="15" priority="11"/>
    <cfRule type="duplicateValues" dxfId="14" priority="12"/>
  </conditionalFormatting>
  <conditionalFormatting sqref="C73">
    <cfRule type="duplicateValues" dxfId="13" priority="9"/>
    <cfRule type="duplicateValues" dxfId="12" priority="10"/>
  </conditionalFormatting>
  <conditionalFormatting sqref="C75">
    <cfRule type="duplicateValues" dxfId="11" priority="5"/>
    <cfRule type="duplicateValues" dxfId="10" priority="6"/>
  </conditionalFormatting>
  <pageMargins left="0.7" right="0.7" top="0.75" bottom="0.75" header="0.3" footer="0.3"/>
  <pageSetup paperSize="309" scale="37" fitToHeight="0" orientation="landscape" r:id="rId1"/>
  <rowBreaks count="5" manualBreakCount="5">
    <brk id="24" max="18" man="1"/>
    <brk id="40" max="18" man="1"/>
    <brk id="54" max="18" man="1"/>
    <brk id="68" max="18" man="1"/>
    <brk id="8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O110"/>
  <sheetViews>
    <sheetView view="pageBreakPreview" zoomScale="70" zoomScaleNormal="55" zoomScaleSheetLayoutView="70" workbookViewId="0">
      <selection activeCell="F19" sqref="F19:F20"/>
    </sheetView>
  </sheetViews>
  <sheetFormatPr baseColWidth="10" defaultColWidth="11" defaultRowHeight="15.75" x14ac:dyDescent="0.25"/>
  <cols>
    <col min="3" max="3" width="41.125" customWidth="1"/>
    <col min="4" max="4" width="34.5" customWidth="1"/>
    <col min="5" max="6" width="24" customWidth="1"/>
    <col min="7" max="8" width="25.25" customWidth="1"/>
    <col min="9" max="9" width="36.125" customWidth="1"/>
  </cols>
  <sheetData>
    <row r="3" spans="3:10" x14ac:dyDescent="0.25">
      <c r="C3" s="1"/>
      <c r="D3" s="2"/>
      <c r="E3" s="2"/>
      <c r="F3" s="2"/>
      <c r="G3" s="2"/>
      <c r="H3" s="2"/>
      <c r="I3" s="3"/>
    </row>
    <row r="4" spans="3:10" ht="18" x14ac:dyDescent="0.25">
      <c r="C4" s="4"/>
      <c r="D4" s="129" t="s">
        <v>0</v>
      </c>
      <c r="E4" s="129"/>
      <c r="F4" s="129"/>
      <c r="G4" s="129"/>
      <c r="H4" s="129"/>
      <c r="I4" s="130"/>
    </row>
    <row r="5" spans="3:10" ht="18" x14ac:dyDescent="0.25">
      <c r="C5" s="4"/>
      <c r="D5" s="129" t="s">
        <v>1</v>
      </c>
      <c r="E5" s="129"/>
      <c r="F5" s="129"/>
      <c r="G5" s="129"/>
      <c r="H5" s="129"/>
      <c r="I5" s="130"/>
    </row>
    <row r="6" spans="3:10" ht="18" x14ac:dyDescent="0.25">
      <c r="C6" s="4"/>
      <c r="D6" s="131" t="s">
        <v>107</v>
      </c>
      <c r="E6" s="131"/>
      <c r="F6" s="131"/>
      <c r="G6" s="131"/>
      <c r="H6" s="131"/>
      <c r="I6" s="132"/>
      <c r="J6" s="7"/>
    </row>
    <row r="7" spans="3:10" x14ac:dyDescent="0.25">
      <c r="C7" s="4"/>
      <c r="I7" s="5"/>
    </row>
    <row r="8" spans="3:10" ht="16.5" thickBot="1" x14ac:dyDescent="0.3">
      <c r="C8" s="4"/>
      <c r="I8" s="5"/>
    </row>
    <row r="9" spans="3:10" ht="39.200000000000003" customHeight="1" thickBot="1" x14ac:dyDescent="0.3">
      <c r="C9" s="133" t="s">
        <v>23</v>
      </c>
      <c r="D9" s="134"/>
      <c r="E9" s="137"/>
      <c r="F9" s="137"/>
      <c r="G9" s="137"/>
      <c r="H9" s="137"/>
      <c r="I9" s="138"/>
      <c r="J9" s="9"/>
    </row>
    <row r="10" spans="3:10" ht="28.15" customHeight="1" x14ac:dyDescent="0.25">
      <c r="C10" s="139" t="s">
        <v>2</v>
      </c>
      <c r="D10" s="141" t="s">
        <v>3</v>
      </c>
      <c r="E10" s="143"/>
      <c r="F10" s="143"/>
      <c r="G10" s="143" t="s">
        <v>6</v>
      </c>
      <c r="H10" s="143"/>
      <c r="I10" s="144"/>
    </row>
    <row r="11" spans="3:10" ht="32.1" customHeight="1" x14ac:dyDescent="0.25">
      <c r="C11" s="140"/>
      <c r="D11" s="142"/>
      <c r="E11" s="145" t="s">
        <v>10</v>
      </c>
      <c r="F11" s="145"/>
      <c r="G11" s="145"/>
      <c r="H11" s="145"/>
      <c r="I11" s="146"/>
    </row>
    <row r="12" spans="3:10" x14ac:dyDescent="0.25">
      <c r="C12" s="140"/>
      <c r="D12" s="142"/>
      <c r="E12" s="10" t="s">
        <v>15</v>
      </c>
      <c r="F12" s="10" t="s">
        <v>16</v>
      </c>
      <c r="G12" s="145"/>
      <c r="H12" s="145"/>
      <c r="I12" s="146"/>
    </row>
    <row r="13" spans="3:10" ht="109.5" customHeight="1" x14ac:dyDescent="0.25">
      <c r="C13" s="114" t="s">
        <v>105</v>
      </c>
      <c r="D13" s="150" t="s">
        <v>20</v>
      </c>
      <c r="E13" s="155">
        <v>0.93758443663874624</v>
      </c>
      <c r="F13" s="155">
        <v>0.93758443663874624</v>
      </c>
      <c r="G13" s="156" t="s">
        <v>24</v>
      </c>
      <c r="H13" s="156"/>
      <c r="I13" s="157"/>
    </row>
    <row r="14" spans="3:10" ht="109.5" customHeight="1" x14ac:dyDescent="0.25">
      <c r="C14" s="114"/>
      <c r="D14" s="151"/>
      <c r="E14" s="155"/>
      <c r="F14" s="155"/>
      <c r="G14" s="158"/>
      <c r="H14" s="158"/>
      <c r="I14" s="159"/>
    </row>
    <row r="15" spans="3:10" ht="86.25" customHeight="1" x14ac:dyDescent="0.25">
      <c r="C15" s="114"/>
      <c r="D15" s="162" t="s">
        <v>18</v>
      </c>
      <c r="E15" s="155">
        <v>0.83687943262411346</v>
      </c>
      <c r="F15" s="155">
        <v>0.83687943262411346</v>
      </c>
      <c r="G15" s="160" t="s">
        <v>25</v>
      </c>
      <c r="H15" s="160"/>
      <c r="I15" s="161"/>
    </row>
    <row r="16" spans="3:10" ht="86.25" customHeight="1" x14ac:dyDescent="0.25">
      <c r="C16" s="114"/>
      <c r="D16" s="162"/>
      <c r="E16" s="155"/>
      <c r="F16" s="155"/>
      <c r="G16" s="158"/>
      <c r="H16" s="158"/>
      <c r="I16" s="159"/>
    </row>
    <row r="17" spans="3:11" ht="110.25" customHeight="1" x14ac:dyDescent="0.25">
      <c r="C17" s="114"/>
      <c r="D17" s="162" t="s">
        <v>19</v>
      </c>
      <c r="E17" s="155">
        <v>0.86206896551724144</v>
      </c>
      <c r="F17" s="155">
        <v>0.86206896551724144</v>
      </c>
      <c r="G17" s="160" t="s">
        <v>26</v>
      </c>
      <c r="H17" s="160"/>
      <c r="I17" s="161"/>
    </row>
    <row r="18" spans="3:11" ht="110.25" customHeight="1" x14ac:dyDescent="0.25">
      <c r="C18" s="149"/>
      <c r="D18" s="162"/>
      <c r="E18" s="155"/>
      <c r="F18" s="155"/>
      <c r="G18" s="158"/>
      <c r="H18" s="158"/>
      <c r="I18" s="159"/>
      <c r="J18" s="6"/>
      <c r="K18" s="6"/>
    </row>
    <row r="19" spans="3:11" ht="82.5" customHeight="1" x14ac:dyDescent="0.25">
      <c r="C19" s="105" t="s">
        <v>28</v>
      </c>
      <c r="D19" s="106" t="s">
        <v>29</v>
      </c>
      <c r="E19" s="152">
        <v>0.76271186440677963</v>
      </c>
      <c r="F19" s="152">
        <v>0.95976514377080546</v>
      </c>
      <c r="G19" s="153" t="s">
        <v>145</v>
      </c>
      <c r="H19" s="153"/>
      <c r="I19" s="154"/>
    </row>
    <row r="20" spans="3:11" ht="82.5" customHeight="1" x14ac:dyDescent="0.25">
      <c r="C20" s="105"/>
      <c r="D20" s="107"/>
      <c r="E20" s="152"/>
      <c r="F20" s="152"/>
      <c r="G20" s="153"/>
      <c r="H20" s="153"/>
      <c r="I20" s="154"/>
    </row>
    <row r="21" spans="3:11" ht="82.5" customHeight="1" x14ac:dyDescent="0.25">
      <c r="C21" s="90" t="s">
        <v>30</v>
      </c>
      <c r="D21" s="91" t="s">
        <v>31</v>
      </c>
      <c r="E21" s="175">
        <v>1</v>
      </c>
      <c r="F21" s="169">
        <v>1</v>
      </c>
      <c r="G21" s="171" t="s">
        <v>108</v>
      </c>
      <c r="H21" s="171"/>
      <c r="I21" s="172"/>
    </row>
    <row r="22" spans="3:11" ht="82.5" customHeight="1" x14ac:dyDescent="0.25">
      <c r="C22" s="90"/>
      <c r="D22" s="92"/>
      <c r="E22" s="175"/>
      <c r="F22" s="170"/>
      <c r="G22" s="173"/>
      <c r="H22" s="173"/>
      <c r="I22" s="174"/>
    </row>
    <row r="23" spans="3:11" ht="82.5" customHeight="1" x14ac:dyDescent="0.25">
      <c r="C23" s="54" t="s">
        <v>32</v>
      </c>
      <c r="D23" s="95" t="s">
        <v>33</v>
      </c>
      <c r="E23" s="155">
        <v>1</v>
      </c>
      <c r="F23" s="165">
        <v>1</v>
      </c>
      <c r="G23" s="163" t="s">
        <v>109</v>
      </c>
      <c r="H23" s="163"/>
      <c r="I23" s="164"/>
    </row>
    <row r="24" spans="3:11" ht="82.5" customHeight="1" x14ac:dyDescent="0.25">
      <c r="C24" s="54"/>
      <c r="D24" s="96"/>
      <c r="E24" s="155"/>
      <c r="F24" s="166"/>
      <c r="G24" s="163"/>
      <c r="H24" s="163"/>
      <c r="I24" s="164"/>
    </row>
    <row r="25" spans="3:11" ht="82.5" customHeight="1" x14ac:dyDescent="0.25">
      <c r="C25" s="54" t="s">
        <v>34</v>
      </c>
      <c r="D25" s="95" t="s">
        <v>35</v>
      </c>
      <c r="E25" s="155">
        <v>1</v>
      </c>
      <c r="F25" s="165">
        <v>1</v>
      </c>
      <c r="G25" s="167" t="s">
        <v>110</v>
      </c>
      <c r="H25" s="167"/>
      <c r="I25" s="168"/>
    </row>
    <row r="26" spans="3:11" ht="82.5" customHeight="1" x14ac:dyDescent="0.25">
      <c r="C26" s="54"/>
      <c r="D26" s="96"/>
      <c r="E26" s="155"/>
      <c r="F26" s="166"/>
      <c r="G26" s="167"/>
      <c r="H26" s="167"/>
      <c r="I26" s="168"/>
    </row>
    <row r="27" spans="3:11" ht="82.5" customHeight="1" x14ac:dyDescent="0.25">
      <c r="C27" s="90" t="s">
        <v>36</v>
      </c>
      <c r="D27" s="91" t="s">
        <v>37</v>
      </c>
      <c r="E27" s="175">
        <v>0.84723809523809523</v>
      </c>
      <c r="F27" s="169">
        <v>1.1914396887159533</v>
      </c>
      <c r="G27" s="171" t="s">
        <v>144</v>
      </c>
      <c r="H27" s="171"/>
      <c r="I27" s="172"/>
    </row>
    <row r="28" spans="3:11" ht="82.5" customHeight="1" x14ac:dyDescent="0.25">
      <c r="C28" s="90"/>
      <c r="D28" s="92"/>
      <c r="E28" s="175"/>
      <c r="F28" s="170"/>
      <c r="G28" s="171"/>
      <c r="H28" s="171"/>
      <c r="I28" s="172"/>
    </row>
    <row r="29" spans="3:11" ht="82.5" customHeight="1" x14ac:dyDescent="0.25">
      <c r="C29" s="54" t="s">
        <v>38</v>
      </c>
      <c r="D29" s="52" t="s">
        <v>39</v>
      </c>
      <c r="E29" s="155">
        <v>0.84576923076923072</v>
      </c>
      <c r="F29" s="165">
        <v>1.1888834235120511</v>
      </c>
      <c r="G29" s="163" t="s">
        <v>143</v>
      </c>
      <c r="H29" s="163"/>
      <c r="I29" s="164"/>
    </row>
    <row r="30" spans="3:11" ht="82.5" customHeight="1" x14ac:dyDescent="0.25">
      <c r="C30" s="54"/>
      <c r="D30" s="94"/>
      <c r="E30" s="155"/>
      <c r="F30" s="166"/>
      <c r="G30" s="163"/>
      <c r="H30" s="163"/>
      <c r="I30" s="164"/>
    </row>
    <row r="31" spans="3:11" ht="82.5" customHeight="1" x14ac:dyDescent="0.25">
      <c r="C31" s="54" t="s">
        <v>40</v>
      </c>
      <c r="D31" s="52" t="s">
        <v>41</v>
      </c>
      <c r="E31" s="155">
        <v>1</v>
      </c>
      <c r="F31" s="165">
        <v>1.4173913043478261</v>
      </c>
      <c r="G31" s="163" t="s">
        <v>142</v>
      </c>
      <c r="H31" s="163"/>
      <c r="I31" s="164"/>
    </row>
    <row r="32" spans="3:11" ht="82.5" customHeight="1" x14ac:dyDescent="0.25">
      <c r="C32" s="54"/>
      <c r="D32" s="94"/>
      <c r="E32" s="155"/>
      <c r="F32" s="166"/>
      <c r="G32" s="163"/>
      <c r="H32" s="163"/>
      <c r="I32" s="164"/>
    </row>
    <row r="33" spans="3:9" ht="82.5" customHeight="1" x14ac:dyDescent="0.25">
      <c r="C33" s="90" t="s">
        <v>42</v>
      </c>
      <c r="D33" s="91" t="s">
        <v>43</v>
      </c>
      <c r="E33" s="175">
        <v>0.56574307304785898</v>
      </c>
      <c r="F33" s="169">
        <v>0.87601873836873512</v>
      </c>
      <c r="G33" s="171" t="s">
        <v>111</v>
      </c>
      <c r="H33" s="171"/>
      <c r="I33" s="172"/>
    </row>
    <row r="34" spans="3:9" ht="82.5" customHeight="1" x14ac:dyDescent="0.25">
      <c r="C34" s="90"/>
      <c r="D34" s="92"/>
      <c r="E34" s="175"/>
      <c r="F34" s="170"/>
      <c r="G34" s="171"/>
      <c r="H34" s="171"/>
      <c r="I34" s="172"/>
    </row>
    <row r="35" spans="3:9" ht="82.5" customHeight="1" x14ac:dyDescent="0.25">
      <c r="C35" s="85" t="s">
        <v>44</v>
      </c>
      <c r="D35" s="87" t="s">
        <v>45</v>
      </c>
      <c r="E35" s="155">
        <v>1</v>
      </c>
      <c r="F35" s="165">
        <v>1</v>
      </c>
      <c r="G35" s="167" t="s">
        <v>112</v>
      </c>
      <c r="H35" s="167"/>
      <c r="I35" s="168"/>
    </row>
    <row r="36" spans="3:9" ht="82.5" customHeight="1" x14ac:dyDescent="0.25">
      <c r="C36" s="86"/>
      <c r="D36" s="88"/>
      <c r="E36" s="155"/>
      <c r="F36" s="166"/>
      <c r="G36" s="167"/>
      <c r="H36" s="167"/>
      <c r="I36" s="168"/>
    </row>
    <row r="37" spans="3:9" ht="82.5" customHeight="1" x14ac:dyDescent="0.25">
      <c r="C37" s="85" t="s">
        <v>46</v>
      </c>
      <c r="D37" s="87" t="s">
        <v>47</v>
      </c>
      <c r="E37" s="155">
        <v>1</v>
      </c>
      <c r="F37" s="165">
        <v>1</v>
      </c>
      <c r="G37" s="163" t="s">
        <v>113</v>
      </c>
      <c r="H37" s="163"/>
      <c r="I37" s="164"/>
    </row>
    <row r="38" spans="3:9" ht="82.5" customHeight="1" x14ac:dyDescent="0.25">
      <c r="C38" s="86"/>
      <c r="D38" s="88"/>
      <c r="E38" s="155"/>
      <c r="F38" s="166"/>
      <c r="G38" s="163"/>
      <c r="H38" s="163"/>
      <c r="I38" s="164"/>
    </row>
    <row r="39" spans="3:9" ht="82.5" customHeight="1" x14ac:dyDescent="0.25">
      <c r="C39" s="85" t="s">
        <v>48</v>
      </c>
      <c r="D39" s="87" t="s">
        <v>49</v>
      </c>
      <c r="E39" s="155">
        <v>0.84</v>
      </c>
      <c r="F39" s="165">
        <v>1.2409638554216869</v>
      </c>
      <c r="G39" s="163" t="s">
        <v>141</v>
      </c>
      <c r="H39" s="163"/>
      <c r="I39" s="164"/>
    </row>
    <row r="40" spans="3:9" ht="82.5" customHeight="1" x14ac:dyDescent="0.25">
      <c r="C40" s="86"/>
      <c r="D40" s="88"/>
      <c r="E40" s="155"/>
      <c r="F40" s="166"/>
      <c r="G40" s="163"/>
      <c r="H40" s="163"/>
      <c r="I40" s="164"/>
    </row>
    <row r="41" spans="3:9" ht="82.5" customHeight="1" x14ac:dyDescent="0.25">
      <c r="C41" s="85" t="s">
        <v>50</v>
      </c>
      <c r="D41" s="87" t="s">
        <v>51</v>
      </c>
      <c r="E41" s="155">
        <v>0.90800000000000003</v>
      </c>
      <c r="F41" s="165">
        <v>1.0295604395604396</v>
      </c>
      <c r="G41" s="163" t="s">
        <v>140</v>
      </c>
      <c r="H41" s="163"/>
      <c r="I41" s="164"/>
    </row>
    <row r="42" spans="3:9" ht="82.5" customHeight="1" x14ac:dyDescent="0.25">
      <c r="C42" s="86"/>
      <c r="D42" s="88"/>
      <c r="E42" s="155"/>
      <c r="F42" s="166"/>
      <c r="G42" s="163"/>
      <c r="H42" s="163"/>
      <c r="I42" s="164"/>
    </row>
    <row r="43" spans="3:9" ht="82.5" customHeight="1" x14ac:dyDescent="0.25">
      <c r="C43" s="85" t="s">
        <v>52</v>
      </c>
      <c r="D43" s="87" t="s">
        <v>53</v>
      </c>
      <c r="E43" s="155">
        <v>0.66444444444444439</v>
      </c>
      <c r="F43" s="165">
        <v>1.1634328358208956</v>
      </c>
      <c r="G43" s="163" t="s">
        <v>139</v>
      </c>
      <c r="H43" s="163"/>
      <c r="I43" s="164"/>
    </row>
    <row r="44" spans="3:9" ht="82.5" customHeight="1" x14ac:dyDescent="0.25">
      <c r="C44" s="86"/>
      <c r="D44" s="88"/>
      <c r="E44" s="155"/>
      <c r="F44" s="166"/>
      <c r="G44" s="163"/>
      <c r="H44" s="163"/>
      <c r="I44" s="164"/>
    </row>
    <row r="45" spans="3:9" ht="82.5" customHeight="1" x14ac:dyDescent="0.25">
      <c r="C45" s="85" t="s">
        <v>54</v>
      </c>
      <c r="D45" s="87" t="s">
        <v>55</v>
      </c>
      <c r="E45" s="155">
        <v>0.44080000000000003</v>
      </c>
      <c r="F45" s="165">
        <v>0.50239999999999996</v>
      </c>
      <c r="G45" s="163" t="s">
        <v>114</v>
      </c>
      <c r="H45" s="163"/>
      <c r="I45" s="164"/>
    </row>
    <row r="46" spans="3:9" ht="82.5" customHeight="1" x14ac:dyDescent="0.25">
      <c r="C46" s="86"/>
      <c r="D46" s="88"/>
      <c r="E46" s="155"/>
      <c r="F46" s="166"/>
      <c r="G46" s="163"/>
      <c r="H46" s="163"/>
      <c r="I46" s="164"/>
    </row>
    <row r="47" spans="3:9" ht="82.5" customHeight="1" x14ac:dyDescent="0.25">
      <c r="C47" s="85" t="s">
        <v>56</v>
      </c>
      <c r="D47" s="87" t="s">
        <v>57</v>
      </c>
      <c r="E47" s="155">
        <v>1</v>
      </c>
      <c r="F47" s="165">
        <v>1</v>
      </c>
      <c r="G47" s="163" t="s">
        <v>115</v>
      </c>
      <c r="H47" s="163"/>
      <c r="I47" s="164"/>
    </row>
    <row r="48" spans="3:9" ht="82.5" customHeight="1" x14ac:dyDescent="0.25">
      <c r="C48" s="86"/>
      <c r="D48" s="88"/>
      <c r="E48" s="155"/>
      <c r="F48" s="166"/>
      <c r="G48" s="163"/>
      <c r="H48" s="163"/>
      <c r="I48" s="164"/>
    </row>
    <row r="49" spans="3:9" ht="82.5" customHeight="1" x14ac:dyDescent="0.25">
      <c r="C49" s="85" t="s">
        <v>58</v>
      </c>
      <c r="D49" s="87" t="s">
        <v>59</v>
      </c>
      <c r="E49" s="155">
        <v>1</v>
      </c>
      <c r="F49" s="165">
        <v>1</v>
      </c>
      <c r="G49" s="163" t="s">
        <v>116</v>
      </c>
      <c r="H49" s="163"/>
      <c r="I49" s="164"/>
    </row>
    <row r="50" spans="3:9" ht="82.5" customHeight="1" x14ac:dyDescent="0.25">
      <c r="C50" s="86"/>
      <c r="D50" s="88"/>
      <c r="E50" s="155"/>
      <c r="F50" s="166"/>
      <c r="G50" s="163"/>
      <c r="H50" s="163"/>
      <c r="I50" s="164"/>
    </row>
    <row r="51" spans="3:9" ht="82.5" customHeight="1" x14ac:dyDescent="0.25">
      <c r="C51" s="85" t="s">
        <v>60</v>
      </c>
      <c r="D51" s="87" t="s">
        <v>61</v>
      </c>
      <c r="E51" s="155">
        <v>7.25</v>
      </c>
      <c r="F51" s="165">
        <v>2.4500000000000002</v>
      </c>
      <c r="G51" s="163" t="s">
        <v>117</v>
      </c>
      <c r="H51" s="163"/>
      <c r="I51" s="164"/>
    </row>
    <row r="52" spans="3:9" ht="82.5" customHeight="1" x14ac:dyDescent="0.25">
      <c r="C52" s="86"/>
      <c r="D52" s="88"/>
      <c r="E52" s="155"/>
      <c r="F52" s="166"/>
      <c r="G52" s="163"/>
      <c r="H52" s="163"/>
      <c r="I52" s="164"/>
    </row>
    <row r="53" spans="3:9" ht="82.5" customHeight="1" x14ac:dyDescent="0.25">
      <c r="C53" s="77" t="s">
        <v>62</v>
      </c>
      <c r="D53" s="83" t="s">
        <v>63</v>
      </c>
      <c r="E53" s="175">
        <v>0.33333333333333331</v>
      </c>
      <c r="F53" s="169">
        <v>0.65833333333333333</v>
      </c>
      <c r="G53" s="171" t="s">
        <v>118</v>
      </c>
      <c r="H53" s="171"/>
      <c r="I53" s="172"/>
    </row>
    <row r="54" spans="3:9" ht="82.5" customHeight="1" x14ac:dyDescent="0.25">
      <c r="C54" s="82"/>
      <c r="D54" s="84"/>
      <c r="E54" s="175"/>
      <c r="F54" s="170"/>
      <c r="G54" s="171"/>
      <c r="H54" s="171"/>
      <c r="I54" s="172"/>
    </row>
    <row r="55" spans="3:9" ht="82.5" customHeight="1" x14ac:dyDescent="0.25">
      <c r="C55" s="82"/>
      <c r="D55" s="83" t="s">
        <v>64</v>
      </c>
      <c r="E55" s="175">
        <v>1.64</v>
      </c>
      <c r="F55" s="169">
        <v>1.6421052631578947</v>
      </c>
      <c r="G55" s="171" t="s">
        <v>119</v>
      </c>
      <c r="H55" s="171"/>
      <c r="I55" s="172"/>
    </row>
    <row r="56" spans="3:9" ht="82.5" customHeight="1" x14ac:dyDescent="0.25">
      <c r="C56" s="78"/>
      <c r="D56" s="84"/>
      <c r="E56" s="175"/>
      <c r="F56" s="170"/>
      <c r="G56" s="171"/>
      <c r="H56" s="171"/>
      <c r="I56" s="172"/>
    </row>
    <row r="57" spans="3:9" ht="82.5" customHeight="1" x14ac:dyDescent="0.25">
      <c r="C57" s="79" t="s">
        <v>65</v>
      </c>
      <c r="D57" s="81" t="s">
        <v>66</v>
      </c>
      <c r="E57" s="155">
        <v>0.84</v>
      </c>
      <c r="F57" s="165">
        <v>0.96499999999999997</v>
      </c>
      <c r="G57" s="163" t="s">
        <v>120</v>
      </c>
      <c r="H57" s="163"/>
      <c r="I57" s="164"/>
    </row>
    <row r="58" spans="3:9" ht="82.5" customHeight="1" x14ac:dyDescent="0.25">
      <c r="C58" s="80"/>
      <c r="D58" s="81"/>
      <c r="E58" s="155"/>
      <c r="F58" s="166"/>
      <c r="G58" s="163"/>
      <c r="H58" s="163"/>
      <c r="I58" s="164"/>
    </row>
    <row r="59" spans="3:9" ht="82.5" customHeight="1" x14ac:dyDescent="0.25">
      <c r="C59" s="79" t="s">
        <v>67</v>
      </c>
      <c r="D59" s="81" t="s">
        <v>68</v>
      </c>
      <c r="E59" s="155">
        <v>0.44</v>
      </c>
      <c r="F59" s="165">
        <v>0.44666666666666666</v>
      </c>
      <c r="G59" s="163" t="s">
        <v>121</v>
      </c>
      <c r="H59" s="163"/>
      <c r="I59" s="164"/>
    </row>
    <row r="60" spans="3:9" ht="82.5" customHeight="1" x14ac:dyDescent="0.25">
      <c r="C60" s="80"/>
      <c r="D60" s="81"/>
      <c r="E60" s="155"/>
      <c r="F60" s="166"/>
      <c r="G60" s="163"/>
      <c r="H60" s="163"/>
      <c r="I60" s="164"/>
    </row>
    <row r="61" spans="3:9" ht="82.5" customHeight="1" x14ac:dyDescent="0.25">
      <c r="C61" s="77" t="s">
        <v>69</v>
      </c>
      <c r="D61" s="68" t="s">
        <v>70</v>
      </c>
      <c r="E61" s="175">
        <v>0.26666666666666666</v>
      </c>
      <c r="F61" s="169">
        <v>0.58333333333333337</v>
      </c>
      <c r="G61" s="171" t="s">
        <v>122</v>
      </c>
      <c r="H61" s="171"/>
      <c r="I61" s="172"/>
    </row>
    <row r="62" spans="3:9" ht="82.5" customHeight="1" x14ac:dyDescent="0.25">
      <c r="C62" s="78"/>
      <c r="D62" s="68"/>
      <c r="E62" s="175"/>
      <c r="F62" s="170"/>
      <c r="G62" s="171"/>
      <c r="H62" s="171"/>
      <c r="I62" s="172"/>
    </row>
    <row r="63" spans="3:9" ht="82.5" customHeight="1" x14ac:dyDescent="0.25">
      <c r="C63" s="74" t="s">
        <v>71</v>
      </c>
      <c r="D63" s="76" t="s">
        <v>72</v>
      </c>
      <c r="E63" s="155">
        <v>0.70413436692506459</v>
      </c>
      <c r="F63" s="165">
        <v>0.77612903225806451</v>
      </c>
      <c r="G63" s="163" t="s">
        <v>123</v>
      </c>
      <c r="H63" s="163"/>
      <c r="I63" s="164"/>
    </row>
    <row r="64" spans="3:9" ht="82.5" customHeight="1" x14ac:dyDescent="0.25">
      <c r="C64" s="75"/>
      <c r="D64" s="76"/>
      <c r="E64" s="155"/>
      <c r="F64" s="166"/>
      <c r="G64" s="163"/>
      <c r="H64" s="163"/>
      <c r="I64" s="164"/>
    </row>
    <row r="65" spans="3:9" ht="82.5" customHeight="1" x14ac:dyDescent="0.25">
      <c r="C65" s="66" t="s">
        <v>73</v>
      </c>
      <c r="D65" s="73" t="s">
        <v>74</v>
      </c>
      <c r="E65" s="155">
        <v>1.3333333333333333</v>
      </c>
      <c r="F65" s="165">
        <v>1.037037037037037</v>
      </c>
      <c r="G65" s="167" t="s">
        <v>138</v>
      </c>
      <c r="H65" s="167"/>
      <c r="I65" s="168"/>
    </row>
    <row r="66" spans="3:9" ht="82.5" customHeight="1" x14ac:dyDescent="0.25">
      <c r="C66" s="66"/>
      <c r="D66" s="73"/>
      <c r="E66" s="155"/>
      <c r="F66" s="166"/>
      <c r="G66" s="167"/>
      <c r="H66" s="167"/>
      <c r="I66" s="168"/>
    </row>
    <row r="67" spans="3:9" ht="82.5" customHeight="1" x14ac:dyDescent="0.25">
      <c r="C67" s="66"/>
      <c r="D67" s="73" t="s">
        <v>75</v>
      </c>
      <c r="E67" s="155">
        <v>0.8571428571428571</v>
      </c>
      <c r="F67" s="165">
        <v>0.76315789473684215</v>
      </c>
      <c r="G67" s="163" t="s">
        <v>124</v>
      </c>
      <c r="H67" s="163"/>
      <c r="I67" s="164"/>
    </row>
    <row r="68" spans="3:9" ht="82.5" customHeight="1" x14ac:dyDescent="0.25">
      <c r="C68" s="66"/>
      <c r="D68" s="73"/>
      <c r="E68" s="155"/>
      <c r="F68" s="166"/>
      <c r="G68" s="163"/>
      <c r="H68" s="163"/>
      <c r="I68" s="164"/>
    </row>
    <row r="69" spans="3:9" ht="82.5" customHeight="1" x14ac:dyDescent="0.25">
      <c r="C69" s="69" t="s">
        <v>76</v>
      </c>
      <c r="D69" s="70" t="s">
        <v>77</v>
      </c>
      <c r="E69" s="155">
        <v>0.83653846153846156</v>
      </c>
      <c r="F69" s="165">
        <v>0.59931034482758616</v>
      </c>
      <c r="G69" s="167" t="s">
        <v>125</v>
      </c>
      <c r="H69" s="167"/>
      <c r="I69" s="168"/>
    </row>
    <row r="70" spans="3:9" ht="82.5" customHeight="1" x14ac:dyDescent="0.25">
      <c r="C70" s="69"/>
      <c r="D70" s="70"/>
      <c r="E70" s="155"/>
      <c r="F70" s="166"/>
      <c r="G70" s="167"/>
      <c r="H70" s="167"/>
      <c r="I70" s="168"/>
    </row>
    <row r="71" spans="3:9" ht="82.5" customHeight="1" x14ac:dyDescent="0.25">
      <c r="C71" s="67" t="s">
        <v>78</v>
      </c>
      <c r="D71" s="68" t="s">
        <v>79</v>
      </c>
      <c r="E71" s="175">
        <v>0.95511221945137159</v>
      </c>
      <c r="F71" s="169">
        <v>1.6060037523452158</v>
      </c>
      <c r="G71" s="171" t="s">
        <v>137</v>
      </c>
      <c r="H71" s="171"/>
      <c r="I71" s="172"/>
    </row>
    <row r="72" spans="3:9" ht="82.5" customHeight="1" x14ac:dyDescent="0.25">
      <c r="C72" s="67"/>
      <c r="D72" s="68"/>
      <c r="E72" s="175"/>
      <c r="F72" s="170"/>
      <c r="G72" s="171"/>
      <c r="H72" s="171"/>
      <c r="I72" s="172"/>
    </row>
    <row r="73" spans="3:9" ht="82.5" customHeight="1" x14ac:dyDescent="0.25">
      <c r="C73" s="32" t="s">
        <v>80</v>
      </c>
      <c r="D73" s="51" t="s">
        <v>81</v>
      </c>
      <c r="E73" s="155">
        <v>0.84792626728110598</v>
      </c>
      <c r="F73" s="165">
        <v>1.9656925031766201</v>
      </c>
      <c r="G73" s="163" t="s">
        <v>136</v>
      </c>
      <c r="H73" s="163"/>
      <c r="I73" s="164"/>
    </row>
    <row r="74" spans="3:9" ht="82.5" customHeight="1" x14ac:dyDescent="0.25">
      <c r="C74" s="32"/>
      <c r="D74" s="51"/>
      <c r="E74" s="155"/>
      <c r="F74" s="166"/>
      <c r="G74" s="163"/>
      <c r="H74" s="163"/>
      <c r="I74" s="164"/>
    </row>
    <row r="75" spans="3:9" ht="82.5" customHeight="1" x14ac:dyDescent="0.25">
      <c r="C75" s="32" t="s">
        <v>82</v>
      </c>
      <c r="D75" s="51" t="s">
        <v>83</v>
      </c>
      <c r="E75" s="155">
        <v>0.84269662921348309</v>
      </c>
      <c r="F75" s="165">
        <v>0.79166666666666663</v>
      </c>
      <c r="G75" s="163" t="s">
        <v>126</v>
      </c>
      <c r="H75" s="163"/>
      <c r="I75" s="164"/>
    </row>
    <row r="76" spans="3:9" ht="82.5" customHeight="1" x14ac:dyDescent="0.25">
      <c r="C76" s="32"/>
      <c r="D76" s="51"/>
      <c r="E76" s="155"/>
      <c r="F76" s="166"/>
      <c r="G76" s="163"/>
      <c r="H76" s="163"/>
      <c r="I76" s="164"/>
    </row>
    <row r="77" spans="3:9" ht="82.5" customHeight="1" x14ac:dyDescent="0.25">
      <c r="C77" s="32" t="s">
        <v>84</v>
      </c>
      <c r="D77" s="51" t="s">
        <v>85</v>
      </c>
      <c r="E77" s="155">
        <v>0.89855072463768115</v>
      </c>
      <c r="F77" s="165">
        <v>0.98393077873918422</v>
      </c>
      <c r="G77" s="163" t="s">
        <v>135</v>
      </c>
      <c r="H77" s="163"/>
      <c r="I77" s="164"/>
    </row>
    <row r="78" spans="3:9" ht="82.5" customHeight="1" x14ac:dyDescent="0.25">
      <c r="C78" s="32"/>
      <c r="D78" s="51"/>
      <c r="E78" s="155"/>
      <c r="F78" s="166"/>
      <c r="G78" s="163"/>
      <c r="H78" s="163"/>
      <c r="I78" s="164"/>
    </row>
    <row r="79" spans="3:9" ht="82.5" customHeight="1" x14ac:dyDescent="0.25">
      <c r="C79" s="59" t="s">
        <v>86</v>
      </c>
      <c r="D79" s="60" t="s">
        <v>87</v>
      </c>
      <c r="E79" s="175">
        <v>0.93096234309623427</v>
      </c>
      <c r="F79" s="169">
        <v>0.90698818897637801</v>
      </c>
      <c r="G79" s="171" t="s">
        <v>127</v>
      </c>
      <c r="H79" s="171"/>
      <c r="I79" s="172"/>
    </row>
    <row r="80" spans="3:9" ht="82.5" customHeight="1" x14ac:dyDescent="0.25">
      <c r="C80" s="59"/>
      <c r="D80" s="60"/>
      <c r="E80" s="175"/>
      <c r="F80" s="170"/>
      <c r="G80" s="171"/>
      <c r="H80" s="171"/>
      <c r="I80" s="172"/>
    </row>
    <row r="81" spans="3:9" ht="82.5" customHeight="1" x14ac:dyDescent="0.25">
      <c r="C81" s="32" t="s">
        <v>88</v>
      </c>
      <c r="D81" s="51" t="s">
        <v>89</v>
      </c>
      <c r="E81" s="155">
        <v>1</v>
      </c>
      <c r="F81" s="165">
        <v>1</v>
      </c>
      <c r="G81" s="163" t="s">
        <v>134</v>
      </c>
      <c r="H81" s="163"/>
      <c r="I81" s="164"/>
    </row>
    <row r="82" spans="3:9" ht="82.5" customHeight="1" x14ac:dyDescent="0.25">
      <c r="C82" s="32"/>
      <c r="D82" s="51"/>
      <c r="E82" s="155"/>
      <c r="F82" s="166"/>
      <c r="G82" s="163"/>
      <c r="H82" s="163"/>
      <c r="I82" s="164"/>
    </row>
    <row r="83" spans="3:9" ht="82.5" customHeight="1" x14ac:dyDescent="0.25">
      <c r="C83" s="32"/>
      <c r="D83" s="51" t="s">
        <v>90</v>
      </c>
      <c r="E83" s="155">
        <v>0.9</v>
      </c>
      <c r="F83" s="165">
        <v>1.1000000000000001</v>
      </c>
      <c r="G83" s="163" t="s">
        <v>133</v>
      </c>
      <c r="H83" s="163"/>
      <c r="I83" s="164"/>
    </row>
    <row r="84" spans="3:9" ht="82.5" customHeight="1" x14ac:dyDescent="0.25">
      <c r="C84" s="54"/>
      <c r="D84" s="51"/>
      <c r="E84" s="155"/>
      <c r="F84" s="166"/>
      <c r="G84" s="163"/>
      <c r="H84" s="163"/>
      <c r="I84" s="164"/>
    </row>
    <row r="85" spans="3:9" ht="82.5" customHeight="1" x14ac:dyDescent="0.25">
      <c r="C85" s="55" t="s">
        <v>91</v>
      </c>
      <c r="D85" s="51" t="s">
        <v>92</v>
      </c>
      <c r="E85" s="155">
        <v>0</v>
      </c>
      <c r="F85" s="165">
        <v>1.3333333333333333</v>
      </c>
      <c r="G85" s="163" t="s">
        <v>106</v>
      </c>
      <c r="H85" s="163"/>
      <c r="I85" s="164"/>
    </row>
    <row r="86" spans="3:9" ht="82.5" customHeight="1" x14ac:dyDescent="0.25">
      <c r="C86" s="55"/>
      <c r="D86" s="51"/>
      <c r="E86" s="155"/>
      <c r="F86" s="166"/>
      <c r="G86" s="163"/>
      <c r="H86" s="163"/>
      <c r="I86" s="164"/>
    </row>
    <row r="87" spans="3:9" ht="82.5" customHeight="1" x14ac:dyDescent="0.25">
      <c r="C87" s="32" t="s">
        <v>93</v>
      </c>
      <c r="D87" s="51" t="s">
        <v>94</v>
      </c>
      <c r="E87" s="155">
        <v>1.0785714285714285</v>
      </c>
      <c r="F87" s="165">
        <v>0.97933884297520657</v>
      </c>
      <c r="G87" s="163" t="s">
        <v>131</v>
      </c>
      <c r="H87" s="163"/>
      <c r="I87" s="164"/>
    </row>
    <row r="88" spans="3:9" ht="82.5" customHeight="1" x14ac:dyDescent="0.25">
      <c r="C88" s="32"/>
      <c r="D88" s="51"/>
      <c r="E88" s="155"/>
      <c r="F88" s="166"/>
      <c r="G88" s="163"/>
      <c r="H88" s="163"/>
      <c r="I88" s="164"/>
    </row>
    <row r="89" spans="3:9" ht="82.5" customHeight="1" x14ac:dyDescent="0.25">
      <c r="C89" s="32"/>
      <c r="D89" s="51" t="s">
        <v>95</v>
      </c>
      <c r="E89" s="155">
        <v>0.66666666666666663</v>
      </c>
      <c r="F89" s="165">
        <v>1</v>
      </c>
      <c r="G89" s="163" t="s">
        <v>128</v>
      </c>
      <c r="H89" s="163"/>
      <c r="I89" s="164"/>
    </row>
    <row r="90" spans="3:9" ht="82.5" customHeight="1" x14ac:dyDescent="0.25">
      <c r="C90" s="54"/>
      <c r="D90" s="51"/>
      <c r="E90" s="155"/>
      <c r="F90" s="166"/>
      <c r="G90" s="163"/>
      <c r="H90" s="163"/>
      <c r="I90" s="164"/>
    </row>
    <row r="91" spans="3:9" ht="82.5" customHeight="1" x14ac:dyDescent="0.25">
      <c r="C91" s="48" t="s">
        <v>96</v>
      </c>
      <c r="D91" s="51" t="s">
        <v>97</v>
      </c>
      <c r="E91" s="155">
        <v>0.76984126984126988</v>
      </c>
      <c r="F91" s="165">
        <v>0.71626984126984128</v>
      </c>
      <c r="G91" s="163" t="s">
        <v>129</v>
      </c>
      <c r="H91" s="163"/>
      <c r="I91" s="164"/>
    </row>
    <row r="92" spans="3:9" ht="82.5" customHeight="1" x14ac:dyDescent="0.25">
      <c r="C92" s="49"/>
      <c r="D92" s="51"/>
      <c r="E92" s="155"/>
      <c r="F92" s="166"/>
      <c r="G92" s="163"/>
      <c r="H92" s="163"/>
      <c r="I92" s="164"/>
    </row>
    <row r="93" spans="3:9" ht="82.5" customHeight="1" x14ac:dyDescent="0.25">
      <c r="C93" s="49"/>
      <c r="D93" s="51" t="s">
        <v>98</v>
      </c>
      <c r="E93" s="155">
        <v>0.53333333333333333</v>
      </c>
      <c r="F93" s="165">
        <v>0.82777777777777772</v>
      </c>
      <c r="G93" s="163" t="s">
        <v>132</v>
      </c>
      <c r="H93" s="163"/>
      <c r="I93" s="164"/>
    </row>
    <row r="94" spans="3:9" ht="82.5" customHeight="1" x14ac:dyDescent="0.25">
      <c r="C94" s="50"/>
      <c r="D94" s="52"/>
      <c r="E94" s="155"/>
      <c r="F94" s="166"/>
      <c r="G94" s="176"/>
      <c r="H94" s="176"/>
      <c r="I94" s="177"/>
    </row>
    <row r="95" spans="3:9" ht="82.5" customHeight="1" x14ac:dyDescent="0.25">
      <c r="C95" s="32" t="s">
        <v>99</v>
      </c>
      <c r="D95" s="34" t="s">
        <v>100</v>
      </c>
      <c r="E95" s="155">
        <v>1</v>
      </c>
      <c r="F95" s="165">
        <v>1</v>
      </c>
      <c r="G95" s="180" t="s">
        <v>130</v>
      </c>
      <c r="H95" s="180"/>
      <c r="I95" s="181"/>
    </row>
    <row r="96" spans="3:9" ht="82.5" customHeight="1" thickBot="1" x14ac:dyDescent="0.3">
      <c r="C96" s="33"/>
      <c r="D96" s="35"/>
      <c r="E96" s="178"/>
      <c r="F96" s="179"/>
      <c r="G96" s="182"/>
      <c r="H96" s="182"/>
      <c r="I96" s="183"/>
    </row>
    <row r="106" spans="3:15" x14ac:dyDescent="0.25">
      <c r="C106" s="27"/>
      <c r="D106" s="27"/>
      <c r="E106" s="29"/>
      <c r="F106" s="29"/>
      <c r="G106" s="29"/>
      <c r="H106" s="29"/>
      <c r="I106" s="29"/>
      <c r="M106" s="27"/>
      <c r="N106" s="27"/>
      <c r="O106" s="27"/>
    </row>
    <row r="110" spans="3:15" x14ac:dyDescent="0.25">
      <c r="N110" t="s">
        <v>104</v>
      </c>
    </row>
  </sheetData>
  <mergeCells count="216">
    <mergeCell ref="C106:D106"/>
    <mergeCell ref="E106:I106"/>
    <mergeCell ref="M106:O106"/>
    <mergeCell ref="G93:I94"/>
    <mergeCell ref="C95:C96"/>
    <mergeCell ref="D95:D96"/>
    <mergeCell ref="E95:E96"/>
    <mergeCell ref="F95:F96"/>
    <mergeCell ref="G95:I96"/>
    <mergeCell ref="E91:E92"/>
    <mergeCell ref="F91:F92"/>
    <mergeCell ref="G91:I92"/>
    <mergeCell ref="D93:D94"/>
    <mergeCell ref="E93:E94"/>
    <mergeCell ref="F93:F94"/>
    <mergeCell ref="C91:C94"/>
    <mergeCell ref="D91:D92"/>
    <mergeCell ref="F87:F88"/>
    <mergeCell ref="G87:I88"/>
    <mergeCell ref="D89:D90"/>
    <mergeCell ref="E89:E90"/>
    <mergeCell ref="F89:F90"/>
    <mergeCell ref="G89:I90"/>
    <mergeCell ref="E85:E86"/>
    <mergeCell ref="F85:F86"/>
    <mergeCell ref="G85:I86"/>
    <mergeCell ref="C87:C90"/>
    <mergeCell ref="D87:D88"/>
    <mergeCell ref="E87:E88"/>
    <mergeCell ref="C85:C86"/>
    <mergeCell ref="D85:D86"/>
    <mergeCell ref="F81:F82"/>
    <mergeCell ref="G81:I82"/>
    <mergeCell ref="D83:D84"/>
    <mergeCell ref="E83:E84"/>
    <mergeCell ref="F83:F84"/>
    <mergeCell ref="G83:I84"/>
    <mergeCell ref="E79:E80"/>
    <mergeCell ref="F79:F80"/>
    <mergeCell ref="G79:I80"/>
    <mergeCell ref="C81:C84"/>
    <mergeCell ref="D81:D82"/>
    <mergeCell ref="E81:E82"/>
    <mergeCell ref="C79:C80"/>
    <mergeCell ref="D79:D80"/>
    <mergeCell ref="G75:I76"/>
    <mergeCell ref="C77:C78"/>
    <mergeCell ref="D77:D78"/>
    <mergeCell ref="E77:E78"/>
    <mergeCell ref="F77:F78"/>
    <mergeCell ref="G77:I78"/>
    <mergeCell ref="F73:F74"/>
    <mergeCell ref="G73:I74"/>
    <mergeCell ref="C75:C76"/>
    <mergeCell ref="D75:D76"/>
    <mergeCell ref="E75:E76"/>
    <mergeCell ref="F75:F76"/>
    <mergeCell ref="E71:E72"/>
    <mergeCell ref="F71:F72"/>
    <mergeCell ref="G71:I72"/>
    <mergeCell ref="C73:C74"/>
    <mergeCell ref="D73:D74"/>
    <mergeCell ref="E73:E74"/>
    <mergeCell ref="C71:C72"/>
    <mergeCell ref="D71:D72"/>
    <mergeCell ref="G67:I68"/>
    <mergeCell ref="C69:C70"/>
    <mergeCell ref="D69:D70"/>
    <mergeCell ref="E69:E70"/>
    <mergeCell ref="F69:F70"/>
    <mergeCell ref="G69:I70"/>
    <mergeCell ref="E65:E66"/>
    <mergeCell ref="F65:F66"/>
    <mergeCell ref="G65:I66"/>
    <mergeCell ref="D67:D68"/>
    <mergeCell ref="E67:E68"/>
    <mergeCell ref="F67:F68"/>
    <mergeCell ref="C65:C68"/>
    <mergeCell ref="D65:D66"/>
    <mergeCell ref="G61:I62"/>
    <mergeCell ref="C63:C64"/>
    <mergeCell ref="D63:D64"/>
    <mergeCell ref="E63:E64"/>
    <mergeCell ref="F63:F64"/>
    <mergeCell ref="G63:I64"/>
    <mergeCell ref="F59:F60"/>
    <mergeCell ref="G59:I60"/>
    <mergeCell ref="C61:C62"/>
    <mergeCell ref="D61:D62"/>
    <mergeCell ref="E61:E62"/>
    <mergeCell ref="F61:F62"/>
    <mergeCell ref="E57:E58"/>
    <mergeCell ref="F57:F58"/>
    <mergeCell ref="G57:I58"/>
    <mergeCell ref="C59:C60"/>
    <mergeCell ref="D59:D60"/>
    <mergeCell ref="E59:E60"/>
    <mergeCell ref="C57:C58"/>
    <mergeCell ref="D57:D58"/>
    <mergeCell ref="F53:F54"/>
    <mergeCell ref="G53:I54"/>
    <mergeCell ref="D55:D56"/>
    <mergeCell ref="E55:E56"/>
    <mergeCell ref="F55:F56"/>
    <mergeCell ref="G55:I56"/>
    <mergeCell ref="E51:E52"/>
    <mergeCell ref="F51:F52"/>
    <mergeCell ref="G51:I52"/>
    <mergeCell ref="C53:C56"/>
    <mergeCell ref="D53:D54"/>
    <mergeCell ref="E53:E54"/>
    <mergeCell ref="C51:C52"/>
    <mergeCell ref="D51:D52"/>
    <mergeCell ref="G47:I48"/>
    <mergeCell ref="C49:C50"/>
    <mergeCell ref="D49:D50"/>
    <mergeCell ref="E49:E50"/>
    <mergeCell ref="F49:F50"/>
    <mergeCell ref="G49:I50"/>
    <mergeCell ref="F45:F46"/>
    <mergeCell ref="G45:I46"/>
    <mergeCell ref="C47:C48"/>
    <mergeCell ref="D47:D48"/>
    <mergeCell ref="E47:E48"/>
    <mergeCell ref="F47:F48"/>
    <mergeCell ref="E43:E44"/>
    <mergeCell ref="F43:F44"/>
    <mergeCell ref="G43:I44"/>
    <mergeCell ref="C45:C46"/>
    <mergeCell ref="D45:D46"/>
    <mergeCell ref="E45:E46"/>
    <mergeCell ref="C43:C44"/>
    <mergeCell ref="D43:D44"/>
    <mergeCell ref="G39:I40"/>
    <mergeCell ref="C41:C42"/>
    <mergeCell ref="D41:D42"/>
    <mergeCell ref="E41:E42"/>
    <mergeCell ref="F41:F42"/>
    <mergeCell ref="G41:I42"/>
    <mergeCell ref="F37:F38"/>
    <mergeCell ref="G37:I38"/>
    <mergeCell ref="C39:C40"/>
    <mergeCell ref="D39:D40"/>
    <mergeCell ref="E39:E40"/>
    <mergeCell ref="F39:F40"/>
    <mergeCell ref="E35:E36"/>
    <mergeCell ref="F35:F36"/>
    <mergeCell ref="G35:I36"/>
    <mergeCell ref="C37:C38"/>
    <mergeCell ref="D37:D38"/>
    <mergeCell ref="E37:E38"/>
    <mergeCell ref="C35:C36"/>
    <mergeCell ref="D35:D36"/>
    <mergeCell ref="G31:I32"/>
    <mergeCell ref="C33:C34"/>
    <mergeCell ref="D33:D34"/>
    <mergeCell ref="E33:E34"/>
    <mergeCell ref="F33:F34"/>
    <mergeCell ref="G33:I34"/>
    <mergeCell ref="F29:F30"/>
    <mergeCell ref="G29:I30"/>
    <mergeCell ref="C31:C32"/>
    <mergeCell ref="D31:D32"/>
    <mergeCell ref="E31:E32"/>
    <mergeCell ref="F31:F32"/>
    <mergeCell ref="E27:E28"/>
    <mergeCell ref="F27:F28"/>
    <mergeCell ref="G27:I28"/>
    <mergeCell ref="C29:C30"/>
    <mergeCell ref="D29:D30"/>
    <mergeCell ref="E29:E30"/>
    <mergeCell ref="C27:C28"/>
    <mergeCell ref="D27:D28"/>
    <mergeCell ref="F17:F18"/>
    <mergeCell ref="G17:I18"/>
    <mergeCell ref="D15:D16"/>
    <mergeCell ref="E15:E16"/>
    <mergeCell ref="G23:I24"/>
    <mergeCell ref="C25:C26"/>
    <mergeCell ref="D25:D26"/>
    <mergeCell ref="E25:E26"/>
    <mergeCell ref="F25:F26"/>
    <mergeCell ref="G25:I26"/>
    <mergeCell ref="F21:F22"/>
    <mergeCell ref="G21:I22"/>
    <mergeCell ref="C23:C24"/>
    <mergeCell ref="D23:D24"/>
    <mergeCell ref="E23:E24"/>
    <mergeCell ref="F23:F24"/>
    <mergeCell ref="C21:C22"/>
    <mergeCell ref="D21:D22"/>
    <mergeCell ref="E21:E22"/>
    <mergeCell ref="G10:I12"/>
    <mergeCell ref="E11:F11"/>
    <mergeCell ref="C13:C18"/>
    <mergeCell ref="D13:D14"/>
    <mergeCell ref="E19:E20"/>
    <mergeCell ref="F19:F20"/>
    <mergeCell ref="G19:I20"/>
    <mergeCell ref="D4:I4"/>
    <mergeCell ref="D5:I5"/>
    <mergeCell ref="D6:I6"/>
    <mergeCell ref="C9:D9"/>
    <mergeCell ref="E9:I9"/>
    <mergeCell ref="C10:C12"/>
    <mergeCell ref="D10:D12"/>
    <mergeCell ref="E10:F10"/>
    <mergeCell ref="E13:E14"/>
    <mergeCell ref="F13:F14"/>
    <mergeCell ref="G13:I14"/>
    <mergeCell ref="C19:C20"/>
    <mergeCell ref="D19:D20"/>
    <mergeCell ref="F15:F16"/>
    <mergeCell ref="G15:I16"/>
    <mergeCell ref="D17:D18"/>
    <mergeCell ref="E17:E18"/>
  </mergeCells>
  <conditionalFormatting sqref="C45">
    <cfRule type="duplicateValues" dxfId="9" priority="3"/>
    <cfRule type="duplicateValues" dxfId="8" priority="4"/>
  </conditionalFormatting>
  <conditionalFormatting sqref="C73">
    <cfRule type="duplicateValues" dxfId="7" priority="9"/>
    <cfRule type="duplicateValues" dxfId="6" priority="10"/>
  </conditionalFormatting>
  <conditionalFormatting sqref="C75">
    <cfRule type="duplicateValues" dxfId="5" priority="7"/>
    <cfRule type="duplicateValues" dxfId="4" priority="8"/>
  </conditionalFormatting>
  <conditionalFormatting sqref="C77">
    <cfRule type="duplicateValues" dxfId="3" priority="5"/>
    <cfRule type="duplicateValues" dxfId="2" priority="6"/>
  </conditionalFormatting>
  <conditionalFormatting sqref="C79">
    <cfRule type="duplicateValues" dxfId="1" priority="1"/>
    <cfRule type="duplicateValues" dxfId="0" priority="2"/>
  </conditionalFormatting>
  <pageMargins left="0.7" right="0.7" top="0.75" bottom="0.75" header="0.3" footer="0.3"/>
  <pageSetup scale="44" fitToHeight="0" orientation="landscape" r:id="rId1"/>
  <rowBreaks count="7" manualBreakCount="7">
    <brk id="20" max="18" man="1"/>
    <brk id="32" max="18" man="1"/>
    <brk id="42" max="18" man="1"/>
    <brk id="52" max="18" man="1"/>
    <brk id="62" max="18" man="1"/>
    <brk id="74" max="18" man="1"/>
    <brk id="8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CEDULA 1Tr23 (2)</vt:lpstr>
      <vt:lpstr>CEDULA 1Tr23 (3)</vt:lpstr>
      <vt:lpstr>'CEDULA 1Tr23 (2)'!Área_de_impresión</vt:lpstr>
      <vt:lpstr>'CEDULA 1Tr23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2024-04-17T19:54:10Z</cp:lastPrinted>
  <dcterms:created xsi:type="dcterms:W3CDTF">2020-03-29T23:09:10Z</dcterms:created>
  <dcterms:modified xsi:type="dcterms:W3CDTF">2024-07-12T15:37:04Z</dcterms:modified>
  <cp:category/>
  <cp:contentStatus/>
</cp:coreProperties>
</file>