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7A5E7FCA-9D33-47B1-A98D-9C366D168C3E}" xr6:coauthVersionLast="45" xr6:coauthVersionMax="47" xr10:uidLastSave="{00000000-0000-0000-0000-000000000000}"/>
  <bookViews>
    <workbookView xWindow="-120" yWindow="-120" windowWidth="29040" windowHeight="15840" xr2:uid="{00000000-000D-0000-FFFF-FFFF00000000}"/>
  </bookViews>
  <sheets>
    <sheet name="CEDULA 2Tr24"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9" i="5" l="1"/>
  <c r="N57" i="5"/>
  <c r="N13" i="5" l="1"/>
  <c r="N27" i="5"/>
  <c r="M27" i="5"/>
  <c r="N21" i="5"/>
  <c r="N19" i="5"/>
  <c r="N17" i="5"/>
  <c r="M15" i="5"/>
  <c r="N25" i="5" l="1"/>
  <c r="N29" i="5"/>
  <c r="N31" i="5"/>
  <c r="N33" i="5"/>
  <c r="N35" i="5"/>
  <c r="N37" i="5"/>
  <c r="N39" i="5"/>
  <c r="N41" i="5"/>
  <c r="N43" i="5"/>
  <c r="N45" i="5"/>
  <c r="N47" i="5"/>
  <c r="N49" i="5"/>
  <c r="N51" i="5"/>
  <c r="N53" i="5"/>
  <c r="N55" i="5"/>
  <c r="N61" i="5"/>
  <c r="N63" i="5"/>
  <c r="N65" i="5"/>
  <c r="N67" i="5"/>
  <c r="N69" i="5"/>
  <c r="N71" i="5"/>
  <c r="N73" i="5"/>
  <c r="N75" i="5"/>
  <c r="N77" i="5"/>
  <c r="N79" i="5"/>
  <c r="N81" i="5"/>
  <c r="N83" i="5"/>
  <c r="N85" i="5"/>
  <c r="N87" i="5"/>
  <c r="N89" i="5"/>
  <c r="N91" i="5"/>
  <c r="N93" i="5"/>
  <c r="N95" i="5"/>
  <c r="N97" i="5"/>
  <c r="N99" i="5"/>
  <c r="N101" i="5"/>
  <c r="N103" i="5"/>
  <c r="N105" i="5"/>
  <c r="N107" i="5"/>
  <c r="N109" i="5"/>
  <c r="N111" i="5"/>
  <c r="N113" i="5"/>
  <c r="N115" i="5"/>
  <c r="N117" i="5"/>
  <c r="N119" i="5"/>
  <c r="N121" i="5"/>
  <c r="N123" i="5"/>
  <c r="N125" i="5"/>
  <c r="N127" i="5"/>
  <c r="N129" i="5"/>
  <c r="N131" i="5"/>
  <c r="N133" i="5"/>
  <c r="N135" i="5"/>
  <c r="N137" i="5"/>
  <c r="N139" i="5"/>
  <c r="N141" i="5"/>
  <c r="N143" i="5"/>
  <c r="N145" i="5"/>
  <c r="N147" i="5"/>
  <c r="N149" i="5"/>
  <c r="N151" i="5"/>
  <c r="N153" i="5"/>
  <c r="N155" i="5"/>
  <c r="N157" i="5"/>
  <c r="N159" i="5"/>
  <c r="N161" i="5"/>
  <c r="N163" i="5"/>
  <c r="M93" i="5"/>
  <c r="M129" i="5"/>
  <c r="M127" i="5"/>
  <c r="M133" i="5"/>
  <c r="M161" i="5"/>
  <c r="M163" i="5"/>
  <c r="M17" i="5"/>
  <c r="M19" i="5"/>
  <c r="M21" i="5"/>
  <c r="M23" i="5"/>
  <c r="M25" i="5"/>
  <c r="M29" i="5"/>
  <c r="M31" i="5"/>
  <c r="M33" i="5"/>
  <c r="M35" i="5"/>
  <c r="M37" i="5"/>
  <c r="M39" i="5"/>
  <c r="M41" i="5"/>
  <c r="M43" i="5"/>
  <c r="M45" i="5"/>
  <c r="M47" i="5"/>
  <c r="M49" i="5"/>
  <c r="M51" i="5"/>
  <c r="M53" i="5"/>
  <c r="M55" i="5"/>
  <c r="M57" i="5"/>
  <c r="M59" i="5"/>
  <c r="M61" i="5"/>
  <c r="M63" i="5"/>
  <c r="M65" i="5"/>
  <c r="M67" i="5"/>
  <c r="M69" i="5"/>
  <c r="M71" i="5"/>
  <c r="M73" i="5"/>
  <c r="M75" i="5"/>
  <c r="M77" i="5"/>
  <c r="M79" i="5"/>
  <c r="M81" i="5"/>
  <c r="M83" i="5"/>
  <c r="M85" i="5"/>
  <c r="M87" i="5"/>
  <c r="M89" i="5"/>
  <c r="M91" i="5"/>
  <c r="M95" i="5"/>
  <c r="M97" i="5"/>
  <c r="M99" i="5"/>
  <c r="M101" i="5"/>
  <c r="M103" i="5"/>
  <c r="M105" i="5"/>
  <c r="M107" i="5"/>
  <c r="M109" i="5"/>
  <c r="M111" i="5"/>
  <c r="M113" i="5"/>
  <c r="M115" i="5"/>
  <c r="M117" i="5"/>
  <c r="M119" i="5"/>
  <c r="M121" i="5"/>
  <c r="M123" i="5"/>
  <c r="M125" i="5"/>
  <c r="M131" i="5"/>
  <c r="M135" i="5"/>
  <c r="M137" i="5"/>
  <c r="M139" i="5"/>
  <c r="M141" i="5"/>
  <c r="M143" i="5"/>
  <c r="M145" i="5"/>
  <c r="M147" i="5"/>
  <c r="M149" i="5"/>
  <c r="M151" i="5"/>
  <c r="M153" i="5"/>
  <c r="M155" i="5"/>
  <c r="M157" i="5"/>
  <c r="M159" i="5"/>
  <c r="N15" i="5" l="1"/>
  <c r="M13" i="5" l="1"/>
  <c r="G75" i="5" l="1"/>
  <c r="G77" i="5"/>
  <c r="G79" i="5"/>
  <c r="G81" i="5"/>
  <c r="G73" i="5"/>
  <c r="L56" i="5" l="1"/>
  <c r="K56" i="5"/>
  <c r="J56" i="5"/>
  <c r="I56" i="5"/>
  <c r="L54" i="5"/>
  <c r="K54" i="5"/>
  <c r="J54" i="5"/>
  <c r="I54" i="5"/>
  <c r="G71" i="5" l="1"/>
  <c r="G69" i="5"/>
  <c r="G67" i="5"/>
  <c r="G65" i="5"/>
  <c r="G61" i="5"/>
  <c r="G55" i="5"/>
  <c r="G53" i="5"/>
  <c r="G163" i="5"/>
  <c r="G161" i="5"/>
  <c r="G159" i="5"/>
  <c r="G157" i="5"/>
  <c r="G155" i="5"/>
  <c r="G131" i="5" l="1"/>
  <c r="G129" i="5"/>
  <c r="G127" i="5"/>
  <c r="G125" i="5"/>
  <c r="G123" i="5"/>
  <c r="G121" i="5"/>
  <c r="G119" i="5"/>
  <c r="G31" i="5" l="1"/>
  <c r="G29" i="5"/>
  <c r="G27" i="5"/>
  <c r="G25" i="5"/>
  <c r="G23" i="5"/>
  <c r="N23" i="5" s="1"/>
</calcChain>
</file>

<file path=xl/sharedStrings.xml><?xml version="1.0" encoding="utf-8"?>
<sst xmlns="http://schemas.openxmlformats.org/spreadsheetml/2006/main" count="676" uniqueCount="267">
  <si>
    <t>-</t>
  </si>
  <si>
    <t>CÉDULA DE AVANCE DE CUMPLIMIENTO DE LOS OBJETIVOS Y METAS</t>
  </si>
  <si>
    <t>MUNICIPIO DE BENITO JUÁREZ QUINTANA ROO</t>
  </si>
  <si>
    <t xml:space="preserve">PROGRAMA PRESUPUESTARIO ANUAL: </t>
  </si>
  <si>
    <t>P-PPA 1.1 PROGRAMA DE CONSOLIDACIÓN DE LA GESTIÓN MUNICIPAL</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</si>
  <si>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</si>
  <si>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</si>
  <si>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</si>
  <si>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</si>
  <si>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</si>
  <si>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</si>
  <si>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</si>
  <si>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</si>
  <si>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</si>
  <si>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</si>
  <si>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</si>
  <si>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</si>
  <si>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</si>
  <si>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</si>
  <si>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</si>
  <si>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</si>
  <si>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F 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</si>
  <si>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t>IAG: Índice de Avance General en la implantación y operación del modelo PbR-SED</t>
  </si>
  <si>
    <t>Ascendente</t>
  </si>
  <si>
    <t>Anual</t>
  </si>
  <si>
    <t>NO</t>
  </si>
  <si>
    <t>P. 1.1.1.1. Las dependencias y entidades del municipio de Benito Juárez dependientes directas de la Presidencia Municipal fortalecen la vinculación secuencial entre las etapas de planeación, programación y presupuestación.</t>
  </si>
  <si>
    <t>Ascendente
Regular</t>
  </si>
  <si>
    <t>C. 1.1.1.1.1 Agenda pública del Presidente Municipal con la ciudadanía realizadas.</t>
  </si>
  <si>
    <t>Trimestral</t>
  </si>
  <si>
    <t>SI</t>
  </si>
  <si>
    <t>A. 1.1.1.1.1.1 Atención y seguimiento a las peticiones ciudadanas e interinstitucionales realizadas al Presidente Municipal.</t>
  </si>
  <si>
    <t>A. 1.1.1.1.1.2 Coordinación de las audiencias otorgadas a la ciudadanía.</t>
  </si>
  <si>
    <t>C. 1.1.1.2. Proyectos estratégicos de la Secretaría Técnica satisfactoriamente concluidos.</t>
  </si>
  <si>
    <t>Ascendente Regular</t>
  </si>
  <si>
    <t>Si</t>
  </si>
  <si>
    <t>A. 1.1.1.2.1 Implementación de proyectos de gestión pública y proyectos especiales de la Presidencia Municipal.</t>
  </si>
  <si>
    <t>A. 1.1.1.2.2. Vinculación del Gobierno Municipal con la ciudadania, para el diseño, implementación, seguimiento y evaluación de politicas públicas municipales.</t>
  </si>
  <si>
    <t>A. 1.1.1.2.3. Elaboración de informes de gobierno municipal y reportes para la Presidencia Municipal.</t>
  </si>
  <si>
    <t xml:space="preserve">A. 1.1.1.2.4. Consolidación del Gobierno Digital (plataforma central de trámites y servicios, tableros de control y aplicaciones informáticas) como instrumento que  fortalece la transparencia y la rendición de cuentas. </t>
  </si>
  <si>
    <t>1.1.1.1.3  Supermanzanas de la zona fundacional del Distrito Cancún intervenidas para su revitalización.</t>
  </si>
  <si>
    <t>PAMIUZF: Porcentaje de actividades para mejorar la imagen urbana de la Zona Fundacional</t>
  </si>
  <si>
    <t>1.1.1.1.3.1  Realización de actividades para la mejora de la imagen urbana de  espacios publicos de la zona fundacional.</t>
  </si>
  <si>
    <t>1.01.1.1.X.X Generación de proyectos participativos de infraestructura de la Zona Fundacional.</t>
  </si>
  <si>
    <t>PAZF: Porcentaje de acciones realizadas en la zona fundacional</t>
  </si>
  <si>
    <t>1.1.1.1.3.2 Realización de acciones  sociales y culturales en la Zona Fundacional</t>
  </si>
  <si>
    <t>1.01.1.1.X.X. Coordinación de actividaes estratégicas para mejora del Medio Ambiente en la Zona Fundacional.</t>
  </si>
  <si>
    <t>PSZFI: Porcentaje de Supermanzanas de la Zona Fundacional intervenidas</t>
  </si>
  <si>
    <t>1.1.1.1.3.3 Realización de actividades para la mejora de la imagen urbana de  espacios publicos de la zona fundacional.</t>
  </si>
  <si>
    <t>PPIZFG: Porcentaje de proyectos de infraestructura de la Zona Fundacional generados.</t>
  </si>
  <si>
    <t>1.1.1.1.3.4 Realización de acciones  sociales y culturales en la Zona Fundacional</t>
  </si>
  <si>
    <t>PAMAZFC: Porcentaje de actividades de medio ambiente en la zona fundacional coordinadas</t>
  </si>
  <si>
    <t>C.1.1.1.1.4 Agendas de trabajo en  los diferentes medios de comunicación elaboradas.</t>
  </si>
  <si>
    <t>A.1.1.1.1.4.1 Elaboración de boletines informativos de acciones de gobierno</t>
  </si>
  <si>
    <t>A. 1.1.1.1.4.2 Grabación de vídeos de eventos y acciones de gobierno</t>
  </si>
  <si>
    <t>PHVG: Porcentaje de horas de videos grabados</t>
  </si>
  <si>
    <t>A. 1.1.1.1.4.3 Publicación de fotográfias de la Presidencia Municipal.</t>
  </si>
  <si>
    <t>A. 1.1.1.1.4.4 Elaboración de órdenes de inserción de campañas públicitarias.</t>
  </si>
  <si>
    <t>C. 1.1.1.1.5 Informes  de los Programas Presupuestarios y Proyectos de Inversión con enfoque de inclusión generados.</t>
  </si>
  <si>
    <t>A. 1.1.1.1.5.1 Generación de informes de avance en el cumplimiento de objetivos y metas de los PPA de las dependencias y entidades municipales</t>
  </si>
  <si>
    <t>A. 1.1.1.1.5.2 Seguimiento a evaluaciones externas, internas de los Programas Presupuestarios y Programas Federales.</t>
  </si>
  <si>
    <t>1.1.1.1.5.3 Coordinación de las sesiones del COPLADEMUN</t>
  </si>
  <si>
    <t xml:space="preserve">PSCR: Porcentraje de sesiones del COPLADEMUN realizadas </t>
  </si>
  <si>
    <t>A. 1.1.1.1.5.4 Promoción del Protocolo de Atención a usuarios con Discapacidad desde el servicio público.</t>
  </si>
  <si>
    <t>A. 1.1.1.1.5.5 Interpretación de lengua de señas mexicana en las sesiones de cabildo y en eventos del Municipio</t>
  </si>
  <si>
    <t>A. 1.1.1.1.5.6 Realización de actividades inclusivas con las Dependencias Municipales, Estatales y Federales.</t>
  </si>
  <si>
    <t>A. 1.1.1.1.5.7 Verificación de accesibilidad en infraestructura del Municipio de Benito Juárez.</t>
  </si>
  <si>
    <t>A. 1.1.1.1.5.8 Registro Municipal de Personas con discapacidad.</t>
  </si>
  <si>
    <t>A. 1.1.1.1.5.9  Cordinación de las sesiones del Consejo Municipal para el desarrollo y la inclusión de las personas con discapacidad.</t>
  </si>
  <si>
    <t>A. 1.1.1.1.5.10 Capacitación a servidores públicos con ponentes con discapacidad a nivel nacional e internacional.</t>
  </si>
  <si>
    <t>A. 1.1.1.1.5.11 Capacitación a empresas e instituciones educativas en materia de sensibilización sobre la discapacidad y lengua de señas mexicana.</t>
  </si>
  <si>
    <t>C.1.1.1.1.6 Atenciones y seguimientos a Organismos Descentralizados del municipio de Benito Juárez.</t>
  </si>
  <si>
    <t xml:space="preserve">Ascendente
</t>
  </si>
  <si>
    <t>A.1.1.1.1.6.1 Participación como suplencia de la Presidencia Municipal en las Sesiones de Organos Colegiado</t>
  </si>
  <si>
    <t>A.1.1.1.1.6 .2 Elaboración de reportes de actividades de los organismos descentralizados.</t>
  </si>
  <si>
    <t>C.1.1.1.1.7 Vinculación entre el gobierno municipal y todos los sectores de la sociedad y gobiernos nacionales e internacionales mejoradas.</t>
  </si>
  <si>
    <t>A.1.1.1.1.7.1 Atención y apoyo a los requirimientos de la presidencia municipal en diversos eventos.</t>
  </si>
  <si>
    <t>A.1.1.1.1.7.2 Difusion de los eventos de vinculacion solicitados por las dependencias y entidades del mbj.</t>
  </si>
  <si>
    <t>C. 1.1.1.1.8 Entrega de ayudas sociales.</t>
  </si>
  <si>
    <t xml:space="preserve">A. 1.1.1.1.8.1 Gestión y/o canalización adecuadamente a las demandas ciudadanas para con ello mitigar el impacto económico y social de los grupos más vulnerables. </t>
  </si>
  <si>
    <t xml:space="preserve">Ascendente </t>
  </si>
  <si>
    <t>A. 1.1.1.1.8.2 Cumplimiento a los eventos que realiza la Dirección de Gestión Social.</t>
  </si>
  <si>
    <t>Ascendente 
Regular</t>
  </si>
  <si>
    <t xml:space="preserve">1.1.1.1.9 Asesorías respecto a las demandas y necesidades de la población al Ayuntamiento de Benito Juárez 
</t>
  </si>
  <si>
    <t>1.1.1.1.9.1 Realización de reuniones con las dependencias y organismos descentralizados de la Administración Pública Municipal</t>
  </si>
  <si>
    <t>1.1.1.1.9.2 Celebración de Mesas de Trabajo con Cámaras Empresariales y Hoteleras</t>
  </si>
  <si>
    <t>1.1.1.1.9.3 Realización de reuniones con dependencias estatales y federales</t>
  </si>
  <si>
    <t>1.1.1.1.1.9.4 Realización de reuniones con grupos y organizaciones de la sociedad civil y ciudadana</t>
  </si>
  <si>
    <t>1.1.1.1.1.9.5 Ejecución de proyectos estratégicosa a favor de las demandas y necesidades ciudadanas</t>
  </si>
  <si>
    <t>C. 1.1.1.10 Derecho de Acceso a la Información Pública y Protección de Datos Personales garantizados</t>
  </si>
  <si>
    <t>A. 1.1.1.10.1 Recepción de las evidencias de la información de parte de las Unidades Admnistrativas</t>
  </si>
  <si>
    <t>A. 1.1.1.10.2 Organización de actividades de difusión</t>
  </si>
  <si>
    <t>A. 1.1.1.10.3 Capacitación de las y los servidores públicos</t>
  </si>
  <si>
    <t>A. 1.1.1.10.4 Disminución de casos de inconformidad por respuestas de las Solicitudes de Acceso a la Información.</t>
  </si>
  <si>
    <t>Descendente</t>
  </si>
  <si>
    <t>A. 1.1.1.10.5 Solventación de Denuncias en el Sistema de Portales de Transparencia</t>
  </si>
  <si>
    <r>
      <rPr>
        <b/>
        <sz val="11"/>
        <color theme="1"/>
        <rFont val="Arial"/>
        <family val="2"/>
      </rPr>
      <t>PDSPT:</t>
    </r>
    <r>
      <rPr>
        <sz val="11"/>
        <color theme="1"/>
        <rFont val="Arial"/>
        <family val="2"/>
      </rPr>
      <t xml:space="preserve"> Porcentaje de Denuncias Solventadas en los Portales de Transparencia </t>
    </r>
  </si>
  <si>
    <t>A. 1.1.1.10.6 Solventación de las denuncias por el tratamiento indebido de Datos Personales</t>
  </si>
  <si>
    <t>1.1.1.10.7 Actualización de los Avisos de Privacidad por Unidad Administrativa</t>
  </si>
  <si>
    <t>1.1.1.10.8 Atención a las solicitudes de Derecho A.R.C.O.P.</t>
  </si>
  <si>
    <t>C.1.1.1.1.11 Servicios Públicos de la Delegación Municipal Alfredo V. Bonfil otorgados.</t>
  </si>
  <si>
    <t>A.1.1.1.1.11.1 Realización de requerimientos Administrativos, humanos y financieros</t>
  </si>
  <si>
    <t>A.1.1.1.1.11.2 Realización de requerimientos Administrativos, humanos y financieros</t>
  </si>
  <si>
    <t>A.1.1.1.1.11.3 Realización de requerimientos Administrativos, humanos y financieros</t>
  </si>
  <si>
    <t>1.1.1.1.11.4 Aplicación del programa de ayudas y subsidios asignado a la Delegación Municipal Alfredo V. Bonfil.</t>
  </si>
  <si>
    <t>A.1.1.1.1.11.5 Verificación del cumplimiento de los requerimientos jurídicos realizados a la Delegación Municipal.</t>
  </si>
  <si>
    <t>A.1.1.1.1.11.6 Aplicación del beneficio de  ASISTENCIA SOCIAL que lleva a cabo el sistema DIF dentro de la comunidad a través de la Coordinación de Participación Social y la Familia.</t>
  </si>
  <si>
    <t>A.1.1.1.1.11.7 Ejecución de limpieza de calles y áreas verdes de la Delegación.</t>
  </si>
  <si>
    <t>A.1.1.1.1.11.8 Atención a usuarios de la biblioteca pública.</t>
  </si>
  <si>
    <t>A.1.1.1.1.11.9 Atención a los reportes realización por la ciudadanía ante la Coordinación de Protección Civil.</t>
  </si>
  <si>
    <t>A.1.1.1.1.11.10 Realización de Eventos Cívicos, Culturales y Deportivos.</t>
  </si>
  <si>
    <t>1.1.1.1.12 Gestiones ciudadanas brindadas en la Subdelegacion Puerto Juarez.</t>
  </si>
  <si>
    <t>Timestral</t>
  </si>
  <si>
    <t>1.1.1.1.12.1 Difusión de programas sociales de los tres niveles de gobierno.</t>
  </si>
  <si>
    <t>Ascedente</t>
  </si>
  <si>
    <t>1.1.1.1.12.2 Promoción de Capacitación Comunitaria.</t>
  </si>
  <si>
    <t>1.1.1.1.12.3 Coordinación de Brigadas de limpieza en la Subdelegación de Puerto Juárez</t>
  </si>
  <si>
    <t>1.1.1.1.12.4 Realización de Eventos cívicos , culturales y deportivos</t>
  </si>
  <si>
    <t>PERÍODO QUE SE INFORMA: DEL 1 DE ENERO AL 30 DE SEPTIEMBRE 2024.</t>
  </si>
  <si>
    <t>Justificacion Trimestral: Semaforización VERDE, en el 3er. trimestre de 2024, toda vez que hubo mucha participación por parte de la ciudadanía, las instituciones Gubernamentales y las OSC´S,  para la entrega de apoyos a los grupos vulnerables del Municipio de Benito Juárez.   
Justificación Anual: Se tiene un avance anual del 86.54% de lo proyectado para este 2024, mejorando la calidad de vida de los grupos mas vulnerables del Municipio de Benito Juarez.</t>
  </si>
  <si>
    <t>Justificacion Trimestral: Semaforización VERDE,  para el 3er. trimestre de 2024, hubo muy buena respuesta de las Instituciones Públicas y privadas que trabajaron en coordinación para resolución de las atenciones ciudadanas..
Justificación Anual: Se obtiene el 45.50% de avance anual, debido a la poca participación ciudadana.</t>
  </si>
  <si>
    <t>Justificacion Trimestral: Semaforización ROJA, no se cumplio con lo programado en el 3er. trimestre de 2024, respecto a las brigadas sociales, debido a que el vehiculo oficial de la Dirección no se encontraba en optimas condiciones para el traslado de la logistica en diversas colonias del Municipio de Benito Juárez.
Justificación Anual: De acuerdo a la demanda de la población benitojuarense se logra acercar los servicios básicos a traves de Brigadas Sociales en diversas regiones y colonias del Municipio de Benito Juárez, obteniendo un 55.56% de avance anual.</t>
  </si>
  <si>
    <t xml:space="preserve">META TRIMESTRAL: Se logra una meta en un 159.42 %, debido a la coordinacion con las distintas areas que conforman la delegacion y asi mism o al buen gobierno que encabeza esta administracion municipal.                                                                                                                                                                                                                               META ANUAL: Se alcanza una meta del 156.55 % del acumulado, rebasando la meta anual proyectada, esto como resultado del trabajo realizado en las areas.   </t>
  </si>
  <si>
    <t xml:space="preserve">META TRIMESTRAL: Se rebasa la meta proyectada en un 516.67 %. debido a los requerimiento constanstantes que se realizan.                                                                                                                                                                                                                                                                                                                                                                                                                                              META ANUAL: Obtuvimos el 533.33 % rebasando la meta proyectada por los distintos requerimientos realizados.                                                                                                                                                                                             </t>
  </si>
  <si>
    <t xml:space="preserve">META TRIMESTRAL: Se rebasa la meta proyectada en un 84.91 %. Pues ha habido constantes requerimientos  ante las áreas municipales.                                                                                                                                                                                                                                                                                                                                                                                                                                                  META ANUAL: Obtuvimos el 94.94 % del acumulado de la meta anual por los constantes requerimientos.                                                                                                                                                                                                 </t>
  </si>
  <si>
    <t xml:space="preserve">META TRIMESTRAL: Se rebasa la meta proyectada en un 375.00 %. debido a los constantes requerimientos que se realizan antes las areas municipales.                                                                                                                                                                                                                                                                                                                                                                                                                                             META ANUAL: Obtuvimos el 375.00 % rebasando el numero de lo proyectado para este año.                                                                                                                                                                                                </t>
  </si>
  <si>
    <t xml:space="preserve">META TRIMESTRAL: Se cumplió con la meta programada para este trimestral alcanzando el avance en el cumplimiento en un 100%, pues se ha mantenido constantemente la ayuda a los usuarios beneficiados en ayudas y subsidios que otorga la Delegación.
META ANUAL: Se alcanza una meta del 100 % del acumulado de la meta anual. </t>
  </si>
  <si>
    <t xml:space="preserve">META TRIMESTRAL: Se logra en un 100.00%. Manteniendo la meta programada.                                                                                                                                                                                                                                                                                                                                                                                                                                      META ANUAL: Obtuvimos el 100.00 % del acumulado de la meta anual por los requerimientos.                                                                                                                                                                                                 </t>
  </si>
  <si>
    <t xml:space="preserve">META TRIMESTRAL: Se logra una meta en un 135.37 %, esto por los eventos que se llevan a cabo por la coordinación de participación social y la familia.                                                                                                                                                                                                                           META ANUAL: Se alcanza una meta del 136.30 % del acumulado, debido a la programación de eventos que se realizan llevando a cabo mas beneficios a la ciudadanía.             </t>
  </si>
  <si>
    <t>META TRIMESTRAL: Se logra una meta en un 147.66 %, debido al buen funcionamiento y la operatividad del área, además de las brigadas de limpieza que se han realizado.                                                                                                                                                                                                                             META ANUAL: Se alcanza una meta del 171.21 % del acumulado, rebasando la meta programada gracias a las jornadas realizadas por la coordinación de servicios generales en la Delegación.</t>
  </si>
  <si>
    <t xml:space="preserve">META TRIMESTRAL: Se logra una meta en un 301.20 %, debido a los eventos realizados además de promover la lectura en las escuelas lo que hace que exista más afluencia de personas en las instalaciones.                                                                                                                                                                                                                           META ANUAL: Se alcanza una meta del 237.20 % del acumulado, debido al buen funcionamiento y a la planificación de eventos realizados.                </t>
  </si>
  <si>
    <t>META TRIMESTRAL: Se logra una meta en un 123.86 %, debido a la operatividad y a la cercanía con la ciudadanía, así mismo  estar pendiente de cada reporte para poder atenderlo en tiempo evitando graves consecuencias en la población.                                                                                                                                                                         META ANUAL: Se alcanza una meta del 119.57 % del acumulado, debido a la operatividad y al buen funcionamiento del área.</t>
  </si>
  <si>
    <t>META TRIMESTRAL: Se logra una meta en un 300.00 %, debido a la organización y a la realización de mas eventos, así mismo que la población es mas participativa en cada evento realizado lo que hace que se realicen con mas frecuencia.                                                                                                                                                                                                                                           META ANUAL: Se alcanza una meta del 500.00 % del acumulado, esto debido a la realización y programación de eventos realizados.</t>
  </si>
  <si>
    <r>
      <rPr>
        <b/>
        <sz val="12"/>
        <color theme="1"/>
        <rFont val="Arial"/>
        <family val="2"/>
      </rPr>
      <t>Meta Trimestral:</t>
    </r>
    <r>
      <rPr>
        <sz val="12"/>
        <color theme="1"/>
        <rFont val="Arial"/>
        <family val="2"/>
      </rPr>
      <t xml:space="preserve"> 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 
</t>
    </r>
    <r>
      <rPr>
        <b/>
        <sz val="12"/>
        <color theme="1"/>
        <rFont val="Arial"/>
        <family val="2"/>
      </rPr>
      <t xml:space="preserve">Meta Anual: </t>
    </r>
    <r>
      <rPr>
        <sz val="12"/>
        <color theme="1"/>
        <rFont val="Arial"/>
        <family val="2"/>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Arial"/>
        <family val="2"/>
      </rPr>
      <t xml:space="preserve"> indicadores NO acumulativos</t>
    </r>
    <r>
      <rPr>
        <sz val="12"/>
        <color theme="1"/>
        <rFont val="Arial"/>
        <family val="2"/>
      </rPr>
      <t xml:space="preserve">, se registra en el avance de la meta anual programada, </t>
    </r>
    <r>
      <rPr>
        <b/>
        <sz val="12"/>
        <color theme="1"/>
        <rFont val="Arial"/>
        <family val="2"/>
      </rPr>
      <t>el promedio de los porcentajes de cumplimiento alcanzados</t>
    </r>
    <r>
      <rPr>
        <sz val="12"/>
        <color theme="1"/>
        <rFont val="Arial"/>
        <family val="2"/>
      </rPr>
      <t>. Pag 23 https://www.aseqroo.mx/MARCO_JURIDICO/2023/Guias/GUIA%202024.pdf</t>
    </r>
  </si>
  <si>
    <r>
      <rPr>
        <b/>
        <sz val="12"/>
        <color theme="1"/>
        <rFont val="Arial"/>
        <family val="2"/>
      </rPr>
      <t>IAG =</t>
    </r>
    <r>
      <rPr>
        <sz val="12"/>
        <color theme="1"/>
        <rFont val="Arial"/>
        <family val="2"/>
      </rPr>
      <t xml:space="preserve"> Índice de Avance General en PbR-SED.
</t>
    </r>
    <r>
      <rPr>
        <b/>
        <sz val="12"/>
        <color theme="1"/>
        <rFont val="Arial"/>
        <family val="2"/>
      </rPr>
      <t>PbR-SED:</t>
    </r>
    <r>
      <rPr>
        <sz val="12"/>
        <color theme="1"/>
        <rFont val="Arial"/>
        <family val="2"/>
      </rPr>
      <t xml:space="preserve"> Presupuesto basado en Resultados, PbR, y Sistema de Evaluación del Desempeño, SED.</t>
    </r>
  </si>
  <si>
    <r>
      <rPr>
        <b/>
        <sz val="12"/>
        <color theme="1"/>
        <rFont val="Arial"/>
        <family val="2"/>
      </rPr>
      <t xml:space="preserve">PAPR: </t>
    </r>
    <r>
      <rPr>
        <sz val="12"/>
        <color theme="1"/>
        <rFont val="Arial"/>
        <family val="2"/>
      </rPr>
      <t>Porcentaje de la Agenda Pública Realizada</t>
    </r>
  </si>
  <si>
    <r>
      <rPr>
        <b/>
        <sz val="12"/>
        <color theme="1"/>
        <rFont val="Arial"/>
        <family val="2"/>
      </rPr>
      <t>PPA</t>
    </r>
    <r>
      <rPr>
        <sz val="12"/>
        <color theme="1"/>
        <rFont val="Arial"/>
        <family val="2"/>
      </rPr>
      <t>: Porcentaje de Peticiones Atendidas</t>
    </r>
  </si>
  <si>
    <r>
      <rPr>
        <b/>
        <sz val="12"/>
        <color theme="1"/>
        <rFont val="Arial"/>
        <family val="2"/>
      </rPr>
      <t>PAA:</t>
    </r>
    <r>
      <rPr>
        <sz val="12"/>
        <color theme="1"/>
        <rFont val="Arial"/>
        <family val="2"/>
      </rPr>
      <t xml:space="preserve"> Porcentaje de Audiencias Atendidas</t>
    </r>
  </si>
  <si>
    <r>
      <rPr>
        <b/>
        <sz val="12"/>
        <color theme="1"/>
        <rFont val="Arial"/>
        <family val="2"/>
      </rPr>
      <t>PPEI:</t>
    </r>
    <r>
      <rPr>
        <sz val="12"/>
        <color theme="1"/>
        <rFont val="Arial"/>
        <family val="2"/>
      </rPr>
      <t xml:space="preserve"> Porcentaje  de Proyectos Estratégicos Implementados.</t>
    </r>
  </si>
  <si>
    <r>
      <rPr>
        <b/>
        <sz val="12"/>
        <color theme="1"/>
        <rFont val="Arial"/>
        <family val="2"/>
      </rPr>
      <t>PEP:</t>
    </r>
    <r>
      <rPr>
        <sz val="12"/>
        <color theme="1"/>
        <rFont val="Arial"/>
        <family val="2"/>
      </rPr>
      <t xml:space="preserve"> Porcentaje de Efectividad de los Proyectos de Gestión pública y Proyectos Especiales.</t>
    </r>
  </si>
  <si>
    <r>
      <t xml:space="preserve">Justificacion Trimestral: </t>
    </r>
    <r>
      <rPr>
        <sz val="12"/>
        <color theme="1"/>
        <rFont val="Arial"/>
        <family val="2"/>
      </rPr>
      <t xml:space="preserve">Reunión con enlaces técnicos para la elaboración de fichas para la Presidencia Municipal.
</t>
    </r>
    <r>
      <rPr>
        <b/>
        <sz val="12"/>
        <color theme="1"/>
        <rFont val="Arial"/>
        <family val="2"/>
      </rPr>
      <t xml:space="preserve">
Justificación Anual:</t>
    </r>
    <r>
      <rPr>
        <sz val="12"/>
        <color theme="1"/>
        <rFont val="Arial"/>
        <family val="2"/>
      </rPr>
      <t xml:space="preserve"> Con la ejecución de este proyecto se cumplio al 100% lo programado anual en esta actividad.</t>
    </r>
  </si>
  <si>
    <r>
      <rPr>
        <b/>
        <sz val="12"/>
        <color theme="1"/>
        <rFont val="Arial"/>
        <family val="2"/>
      </rPr>
      <t>PAPC</t>
    </r>
    <r>
      <rPr>
        <sz val="12"/>
        <color theme="1"/>
        <rFont val="Arial"/>
        <family val="2"/>
      </rPr>
      <t>: Porcentaje de Actividades con Participación Ciudadana.</t>
    </r>
  </si>
  <si>
    <r>
      <t xml:space="preserve">Justificacion Trimestral: </t>
    </r>
    <r>
      <rPr>
        <sz val="12"/>
        <color theme="1"/>
        <rFont val="Arial"/>
        <family val="2"/>
      </rPr>
      <t xml:space="preserve">Como parte del acercamiento con la ciudadania se coordino con la Secretaría Municipal de Desarrollo Social y Económico para el Presupuesto Participativo 2024, así como el acercamiento con la Ciudadania para la recepción de proyectos.
</t>
    </r>
    <r>
      <rPr>
        <b/>
        <sz val="12"/>
        <color theme="1"/>
        <rFont val="Arial"/>
        <family val="2"/>
      </rPr>
      <t xml:space="preserve">
Justificación Anual: </t>
    </r>
    <r>
      <rPr>
        <sz val="12"/>
        <color theme="1"/>
        <rFont val="Arial"/>
        <family val="2"/>
      </rPr>
      <t>El porcentaje de avance anual es del 50% con la reunión ciudadana para un Proyecto de Presupuesto Participativo.</t>
    </r>
  </si>
  <si>
    <r>
      <rPr>
        <b/>
        <sz val="12"/>
        <color theme="1"/>
        <rFont val="Arial"/>
        <family val="2"/>
      </rPr>
      <t>PCIGR:</t>
    </r>
    <r>
      <rPr>
        <sz val="12"/>
        <color theme="1"/>
        <rFont val="Arial"/>
        <family val="2"/>
      </rPr>
      <t xml:space="preserve"> Porcentaje de Cumplimiento de Informes de Gobierno y Reportes.</t>
    </r>
  </si>
  <si>
    <r>
      <t xml:space="preserve">Justificacion Trimestral:  </t>
    </r>
    <r>
      <rPr>
        <sz val="12"/>
        <color theme="1"/>
        <rFont val="Arial"/>
        <family val="2"/>
      </rPr>
      <t>En el periodo reportado se cumplio con la elaboración del 3ewr Informe de Gobierno Municipal, así como los reportes programados para la Presidencia.</t>
    </r>
    <r>
      <rPr>
        <b/>
        <sz val="12"/>
        <color theme="1"/>
        <rFont val="Arial"/>
        <family val="2"/>
      </rPr>
      <t xml:space="preserve">
Justificación Anual: </t>
    </r>
    <r>
      <rPr>
        <sz val="12"/>
        <color theme="1"/>
        <rFont val="Arial"/>
        <family val="2"/>
      </rPr>
      <t>En este trimestre se alcanzó el 75.56% de los programado anual con la elaboración del Informe de Gobierno Municipal.</t>
    </r>
  </si>
  <si>
    <r>
      <rPr>
        <b/>
        <sz val="12"/>
        <color theme="1"/>
        <rFont val="Arial"/>
        <family val="2"/>
      </rPr>
      <t>PACGD</t>
    </r>
    <r>
      <rPr>
        <sz val="12"/>
        <color theme="1"/>
        <rFont val="Arial"/>
        <family val="2"/>
      </rPr>
      <t>: Porcentaje de Avance en Consolidación del Gobierno Digital.</t>
    </r>
  </si>
  <si>
    <r>
      <t xml:space="preserve">Justificacion Trimestral: </t>
    </r>
    <r>
      <rPr>
        <sz val="12"/>
        <color theme="1"/>
        <rFont val="Arial"/>
        <family val="2"/>
      </rPr>
      <t xml:space="preserve">Durante este trimestre se cumplio con lo establecido en el tema de Gobierno Digital al contar con 15 nuevos trámites digitales en la página oficial www.cancun.gob.mx. </t>
    </r>
    <r>
      <rPr>
        <b/>
        <sz val="12"/>
        <color theme="1"/>
        <rFont val="Arial"/>
        <family val="2"/>
      </rPr>
      <t xml:space="preserve">
Justificación Anual: </t>
    </r>
    <r>
      <rPr>
        <sz val="12"/>
        <color theme="1"/>
        <rFont val="Arial"/>
        <family val="2"/>
      </rPr>
      <t xml:space="preserve">Se cumplio con lo establecido de la meta anual al 100% en lo proyectado en el tema de Gobierno Gigital. </t>
    </r>
  </si>
  <si>
    <r>
      <rPr>
        <b/>
        <sz val="12"/>
        <color theme="1"/>
        <rFont val="Arial"/>
        <family val="2"/>
      </rPr>
      <t>PSZFI</t>
    </r>
    <r>
      <rPr>
        <sz val="12"/>
        <color theme="1"/>
        <rFont val="Arial"/>
        <family val="2"/>
      </rPr>
      <t>: Porcentaje de Supermanzanas de la Zona Fundacional intervenidas</t>
    </r>
  </si>
  <si>
    <r>
      <rPr>
        <b/>
        <sz val="12"/>
        <color theme="1"/>
        <rFont val="Arial"/>
        <family val="2"/>
      </rPr>
      <t xml:space="preserve">Justificacion Trimestral: </t>
    </r>
    <r>
      <rPr>
        <sz val="12"/>
        <color theme="1"/>
        <rFont val="Arial"/>
        <family val="2"/>
      </rPr>
      <t xml:space="preserve">No se contemplo ningúna actividad del medio ambiente para este trimestre y por lo cual no se llevó a cabo.
</t>
    </r>
    <r>
      <rPr>
        <b/>
        <sz val="12"/>
        <color theme="1"/>
        <rFont val="Arial"/>
        <family val="2"/>
      </rPr>
      <t>Justificación Anual:</t>
    </r>
    <r>
      <rPr>
        <sz val="12"/>
        <color theme="1"/>
        <rFont val="Arial"/>
        <family val="2"/>
      </rPr>
      <t xml:space="preserve"> De acuerdo a lo programado trimestral acumulado, se llegó al porcentaje deseado anual.</t>
    </r>
  </si>
  <si>
    <r>
      <rPr>
        <b/>
        <sz val="12"/>
        <color theme="1"/>
        <rFont val="Arial"/>
        <family val="2"/>
      </rPr>
      <t>PPIZFG:</t>
    </r>
    <r>
      <rPr>
        <sz val="12"/>
        <color theme="1"/>
        <rFont val="Arial"/>
        <family val="2"/>
      </rPr>
      <t xml:space="preserve"> Porcentaje de proyectos de infraestructura de la Zona Fundacional generados.</t>
    </r>
  </si>
  <si>
    <r>
      <rPr>
        <b/>
        <sz val="12"/>
        <color theme="1"/>
        <rFont val="Arial"/>
        <family val="2"/>
      </rPr>
      <t xml:space="preserve">Justificacion Trimestral: </t>
    </r>
    <r>
      <rPr>
        <sz val="12"/>
        <color theme="1"/>
        <rFont val="Arial"/>
        <family val="2"/>
      </rPr>
      <t xml:space="preserve">Se realizaron 2 actidadedes  programadas de foma trimestral llegando al procentaje deseado del 100 %.
</t>
    </r>
    <r>
      <rPr>
        <b/>
        <sz val="12"/>
        <color theme="1"/>
        <rFont val="Arial"/>
        <family val="2"/>
      </rPr>
      <t>Justificación Anual:</t>
    </r>
    <r>
      <rPr>
        <sz val="12"/>
        <color theme="1"/>
        <rFont val="Arial"/>
        <family val="2"/>
      </rPr>
      <t xml:space="preserve"> De acuerdo a lo esperado de la programacion trimestral del 100 % , se llegó al 57.14 % anual.</t>
    </r>
  </si>
  <si>
    <r>
      <rPr>
        <b/>
        <sz val="12"/>
        <color theme="1"/>
        <rFont val="Arial"/>
        <family val="2"/>
      </rPr>
      <t xml:space="preserve">PAMAZFC: </t>
    </r>
    <r>
      <rPr>
        <sz val="12"/>
        <color theme="1"/>
        <rFont val="Arial"/>
        <family val="2"/>
      </rPr>
      <t>Porcentaje de actividades de medio ambiente en la zona fundacional coordinadas</t>
    </r>
  </si>
  <si>
    <r>
      <rPr>
        <b/>
        <sz val="12"/>
        <color theme="1"/>
        <rFont val="Arial"/>
        <family val="2"/>
      </rPr>
      <t>Justificacion Trimestral:</t>
    </r>
    <r>
      <rPr>
        <sz val="12"/>
        <color theme="1"/>
        <rFont val="Arial"/>
        <family val="2"/>
      </rPr>
      <t xml:space="preserve"> No se contemplo ninguna actividad del medio ambiente para este trimestre y por lo cual no se llevó a cabo.
</t>
    </r>
    <r>
      <rPr>
        <b/>
        <sz val="12"/>
        <color theme="1"/>
        <rFont val="Arial"/>
        <family val="2"/>
      </rPr>
      <t>Justificación Anual:</t>
    </r>
    <r>
      <rPr>
        <sz val="12"/>
        <color theme="1"/>
        <rFont val="Arial"/>
        <family val="2"/>
      </rPr>
      <t xml:space="preserve"> De acuerdo a lo esperado se llegó al 50.00 % anual.</t>
    </r>
  </si>
  <si>
    <r>
      <rPr>
        <b/>
        <sz val="12"/>
        <color theme="1"/>
        <rFont val="Arial"/>
        <family val="2"/>
      </rPr>
      <t>PAMIUZF</t>
    </r>
    <r>
      <rPr>
        <sz val="12"/>
        <color theme="1"/>
        <rFont val="Arial"/>
        <family val="2"/>
      </rPr>
      <t>: Porcentaje de actividades para mejorar la imagen urbana de la Zona Fundacional</t>
    </r>
  </si>
  <si>
    <r>
      <rPr>
        <b/>
        <sz val="12"/>
        <color theme="1"/>
        <rFont val="Arial"/>
        <family val="2"/>
      </rPr>
      <t xml:space="preserve">Justificacion Trimestral: </t>
    </r>
    <r>
      <rPr>
        <sz val="12"/>
        <color theme="1"/>
        <rFont val="Arial"/>
        <family val="2"/>
      </rPr>
      <t xml:space="preserve">Se programó 3 actividades para mejorar la imagen urbana de la Zona Fundacional, el cual si se realizó llegando al cumplimiento trimestral del 100%
</t>
    </r>
    <r>
      <rPr>
        <b/>
        <sz val="12"/>
        <color theme="1"/>
        <rFont val="Arial"/>
        <family val="2"/>
      </rPr>
      <t xml:space="preserve">Justificación Anual: </t>
    </r>
    <r>
      <rPr>
        <sz val="12"/>
        <color theme="1"/>
        <rFont val="Arial"/>
        <family val="2"/>
      </rPr>
      <t>Se llegó al cumplimiento del 40.00% anual.</t>
    </r>
  </si>
  <si>
    <r>
      <rPr>
        <b/>
        <sz val="12"/>
        <color theme="1"/>
        <rFont val="Arial"/>
        <family val="2"/>
      </rPr>
      <t xml:space="preserve">PAZF: </t>
    </r>
    <r>
      <rPr>
        <sz val="12"/>
        <color theme="1"/>
        <rFont val="Arial"/>
        <family val="2"/>
      </rPr>
      <t>Porcentaje de acciones realizadas en la zona fundacional</t>
    </r>
  </si>
  <si>
    <r>
      <rPr>
        <b/>
        <sz val="12"/>
        <color theme="1"/>
        <rFont val="Arial"/>
        <family val="2"/>
      </rPr>
      <t xml:space="preserve">Justificacion Trimestral: </t>
    </r>
    <r>
      <rPr>
        <sz val="12"/>
        <color theme="1"/>
        <rFont val="Arial"/>
        <family val="2"/>
      </rPr>
      <t xml:space="preserve">Se llevaron a cabo las 2 actividades culturales programadas llegando en cumplimiento al 100% de la meta trimestral
</t>
    </r>
    <r>
      <rPr>
        <b/>
        <sz val="12"/>
        <color theme="1"/>
        <rFont val="Arial"/>
        <family val="2"/>
      </rPr>
      <t xml:space="preserve">Justificación Anual: </t>
    </r>
    <r>
      <rPr>
        <sz val="12"/>
        <color theme="1"/>
        <rFont val="Arial"/>
        <family val="2"/>
      </rPr>
      <t>Se llegó al 57.14 % de la meta anual.</t>
    </r>
  </si>
  <si>
    <r>
      <rPr>
        <b/>
        <sz val="12"/>
        <color theme="1"/>
        <rFont val="Arial"/>
        <family val="2"/>
      </rPr>
      <t>PATMCD:</t>
    </r>
    <r>
      <rPr>
        <sz val="12"/>
        <color theme="1"/>
        <rFont val="Arial"/>
        <family val="2"/>
      </rPr>
      <t xml:space="preserve"> </t>
    </r>
    <r>
      <rPr>
        <sz val="12"/>
        <color rgb="FF000000"/>
        <rFont val="Arial"/>
        <family val="2"/>
      </rPr>
      <t xml:space="preserve">Porcentaje de la Agenda de Trabajos con medios de  comunicación difundidas </t>
    </r>
  </si>
  <si>
    <r>
      <t xml:space="preserve">Justificacion Trimestral: </t>
    </r>
    <r>
      <rPr>
        <sz val="12"/>
        <color theme="1"/>
        <rFont val="Arial"/>
        <family val="2"/>
      </rPr>
      <t>Se cumplio al 100.00% con la meta programada para este tercer trimestre alcanzando el avance de cumplimiento acumulado al 75% anual</t>
    </r>
    <r>
      <rPr>
        <b/>
        <sz val="12"/>
        <color theme="1"/>
        <rFont val="Arial"/>
        <family val="2"/>
      </rPr>
      <t xml:space="preserve">
Justificación Anual: se </t>
    </r>
    <r>
      <rPr>
        <sz val="12"/>
        <color theme="1"/>
        <rFont val="Arial"/>
        <family val="2"/>
      </rPr>
      <t xml:space="preserve">cumplió con la meta programada </t>
    </r>
  </si>
  <si>
    <r>
      <t xml:space="preserve">PBIE: </t>
    </r>
    <r>
      <rPr>
        <sz val="12"/>
        <color rgb="FF000000"/>
        <rFont val="Arial"/>
        <family val="2"/>
      </rPr>
      <t xml:space="preserve">Porcentaje de boletines informativos elaborados </t>
    </r>
  </si>
  <si>
    <r>
      <t xml:space="preserve">Justificacion Trimestral: el </t>
    </r>
    <r>
      <rPr>
        <sz val="12"/>
        <color theme="1"/>
        <rFont val="Arial"/>
        <family val="2"/>
      </rPr>
      <t xml:space="preserve"> numero de boletines alcanzo al 87.03% con la meta programada para este tercer trimestre, alcanzando un avance de cumplimiento acumulado al 68.10% anual</t>
    </r>
    <r>
      <rPr>
        <b/>
        <sz val="12"/>
        <color theme="1"/>
        <rFont val="Arial"/>
        <family val="2"/>
      </rPr>
      <t xml:space="preserve">
Justificación Anual: </t>
    </r>
    <r>
      <rPr>
        <sz val="12"/>
        <color theme="1"/>
        <rFont val="Arial"/>
        <family val="2"/>
      </rPr>
      <t>durante  el tercer trimestre el numero de boletines publicados, aumento con relación al trimestre pasado,  en el anterior nos encontrabamos en veda electoral.</t>
    </r>
  </si>
  <si>
    <r>
      <t xml:space="preserve">Justificacion Trimestral: </t>
    </r>
    <r>
      <rPr>
        <sz val="12"/>
        <color theme="1"/>
        <rFont val="Arial"/>
        <family val="2"/>
      </rPr>
      <t xml:space="preserve"> porcentaje de horas de video alcanzo  al 101.45% de la meta programada para este tercer trimestre, logrando un avance de cumplimiento acumulado al 67.75% anual.                                                                                                                                                                                                                                                                                                                                                                </t>
    </r>
    <r>
      <rPr>
        <b/>
        <sz val="12"/>
        <color theme="1"/>
        <rFont val="Arial"/>
        <family val="2"/>
      </rPr>
      <t>Justificación Anual:</t>
    </r>
    <r>
      <rPr>
        <sz val="12"/>
        <color theme="1"/>
        <rFont val="Arial"/>
        <family val="2"/>
      </rPr>
      <t xml:space="preserve"> durante  el tercer trimestre el numero de horas de video  aumento debido al incremento de eventos en este trimestre.</t>
    </r>
  </si>
  <si>
    <r>
      <t>PFP:</t>
    </r>
    <r>
      <rPr>
        <sz val="12"/>
        <color rgb="FF000000"/>
        <rFont val="Arial"/>
        <family val="2"/>
      </rPr>
      <t xml:space="preserve"> Porcentaje de fotografias publicadas</t>
    </r>
  </si>
  <si>
    <r>
      <t xml:space="preserve">Justificacion Trimestral: el </t>
    </r>
    <r>
      <rPr>
        <sz val="12"/>
        <color theme="1"/>
        <rFont val="Arial"/>
        <family val="2"/>
      </rPr>
      <t>numero de fotografias alcanzo el 109.64% con la meta programada en este  tercer trimestre, aumento debido al incremento de eventos en este trimestre logrando un acumulado al 78.73% anual</t>
    </r>
    <r>
      <rPr>
        <b/>
        <sz val="12"/>
        <color theme="1"/>
        <rFont val="Arial"/>
        <family val="2"/>
      </rPr>
      <t xml:space="preserve">
Justificación Anual: </t>
    </r>
    <r>
      <rPr>
        <sz val="12"/>
        <color theme="1"/>
        <rFont val="Arial"/>
        <family val="2"/>
      </rPr>
      <t xml:space="preserve">se cumple con la meta programada. </t>
    </r>
  </si>
  <si>
    <r>
      <t>POICPE</t>
    </r>
    <r>
      <rPr>
        <sz val="12"/>
        <color rgb="FF000000"/>
        <rFont val="Arial"/>
        <family val="2"/>
      </rPr>
      <t>: Porcentaje de ordenes de inserción de campañas publicitarias elaborados.</t>
    </r>
  </si>
  <si>
    <r>
      <t xml:space="preserve">Justificacion Trimestral:  </t>
    </r>
    <r>
      <rPr>
        <sz val="12"/>
        <color theme="1"/>
        <rFont val="Arial"/>
        <family val="2"/>
      </rPr>
      <t>Se cumplio  al 195.28%  con la meta programada en este tercer trimestre, alcanzando el avance de cumplimiento acumulado al 119.68% anual</t>
    </r>
    <r>
      <rPr>
        <b/>
        <sz val="12"/>
        <color theme="1"/>
        <rFont val="Arial"/>
        <family val="2"/>
      </rPr>
      <t xml:space="preserve">
Justificación Anual: </t>
    </r>
    <r>
      <rPr>
        <sz val="12"/>
        <color theme="1"/>
        <rFont val="Arial"/>
        <family val="2"/>
      </rPr>
      <t>se supero con la meta programada.</t>
    </r>
  </si>
  <si>
    <r>
      <rPr>
        <b/>
        <sz val="12"/>
        <color theme="1"/>
        <rFont val="Arial"/>
        <family val="2"/>
      </rPr>
      <t xml:space="preserve">PIFE: </t>
    </r>
    <r>
      <rPr>
        <sz val="12"/>
        <color theme="1"/>
        <rFont val="Arial"/>
        <family val="2"/>
      </rPr>
      <t xml:space="preserve">Porcentaje del ingreso del FAISMUN ejercido
</t>
    </r>
    <r>
      <rPr>
        <b/>
        <sz val="12"/>
        <color theme="1"/>
        <rFont val="Arial"/>
        <family val="2"/>
      </rPr>
      <t xml:space="preserve">FAISMUN: </t>
    </r>
    <r>
      <rPr>
        <sz val="12"/>
        <color theme="1"/>
        <rFont val="Arial"/>
        <family val="2"/>
      </rPr>
      <t>Fondo de Aportación para la Infraestructura Social Municipal.</t>
    </r>
  </si>
  <si>
    <r>
      <rPr>
        <b/>
        <sz val="12"/>
        <color theme="1"/>
        <rFont val="Arial"/>
        <family val="2"/>
      </rPr>
      <t xml:space="preserve">PIF: </t>
    </r>
    <r>
      <rPr>
        <sz val="12"/>
        <color theme="1"/>
        <rFont val="Arial"/>
        <family val="2"/>
      </rPr>
      <t xml:space="preserve">porcentaje de ingreso del FORTAMUN ejercido
</t>
    </r>
    <r>
      <rPr>
        <b/>
        <sz val="12"/>
        <color theme="1"/>
        <rFont val="Arial"/>
        <family val="2"/>
      </rPr>
      <t xml:space="preserve">FORTAMUN: </t>
    </r>
    <r>
      <rPr>
        <sz val="12"/>
        <color theme="1"/>
        <rFont val="Arial"/>
        <family val="2"/>
      </rPr>
      <t>Fondo de Aportaciones para el Fortalecimiento de los Municipios</t>
    </r>
  </si>
  <si>
    <r>
      <rPr>
        <b/>
        <sz val="12"/>
        <color theme="1"/>
        <rFont val="Arial"/>
        <family val="2"/>
      </rPr>
      <t>IC:</t>
    </r>
    <r>
      <rPr>
        <sz val="12"/>
        <color theme="1"/>
        <rFont val="Arial"/>
        <family val="2"/>
      </rPr>
      <t xml:space="preserve"> Índice de Consolidación del modelo PbR-SED.</t>
    </r>
  </si>
  <si>
    <r>
      <rPr>
        <b/>
        <sz val="12"/>
        <color theme="1"/>
        <rFont val="Arial"/>
        <family val="2"/>
      </rPr>
      <t xml:space="preserve">PACMO: </t>
    </r>
    <r>
      <rPr>
        <sz val="12"/>
        <color theme="1"/>
        <rFont val="Arial"/>
        <family val="2"/>
      </rPr>
      <t>Porcentaje de avance en cumplimiento de objetivos y metas del Plan Municipal de Desarrollo y sus Programas Derivados</t>
    </r>
  </si>
  <si>
    <r>
      <rPr>
        <b/>
        <sz val="12"/>
        <color theme="1"/>
        <rFont val="Arial"/>
        <family val="2"/>
      </rPr>
      <t xml:space="preserve">Justificacion Trimestral:  </t>
    </r>
    <r>
      <rPr>
        <sz val="12"/>
        <color theme="1"/>
        <rFont val="Arial"/>
        <family val="2"/>
      </rPr>
      <t xml:space="preserve">El avance resportado es el resultado obtenido en la evaluacion que realiza la SHCP edición 2024
</t>
    </r>
    <r>
      <rPr>
        <b/>
        <sz val="12"/>
        <color theme="1"/>
        <rFont val="Arial"/>
        <family val="2"/>
      </rPr>
      <t xml:space="preserve">Justificación Anual: </t>
    </r>
    <r>
      <rPr>
        <sz val="12"/>
        <color theme="1"/>
        <rFont val="Arial"/>
        <family val="2"/>
      </rPr>
      <t>Al ser un indicador NO ACUMULATIVO  en este trimestre el avance anual es similar al avance trimestral.</t>
    </r>
  </si>
  <si>
    <r>
      <rPr>
        <b/>
        <sz val="12"/>
        <color theme="1"/>
        <rFont val="Arial"/>
        <family val="2"/>
      </rPr>
      <t>PASMI</t>
    </r>
    <r>
      <rPr>
        <sz val="12"/>
        <color theme="1"/>
        <rFont val="Arial"/>
        <family val="2"/>
      </rPr>
      <t>: Porcentaje de aspectos susceptibles de mejora implementados</t>
    </r>
  </si>
  <si>
    <r>
      <rPr>
        <b/>
        <sz val="12"/>
        <color theme="1"/>
        <rFont val="Arial"/>
        <family val="2"/>
      </rPr>
      <t>PDSI:</t>
    </r>
    <r>
      <rPr>
        <sz val="12"/>
        <color theme="1"/>
        <rFont val="Arial"/>
        <family val="2"/>
      </rPr>
      <t xml:space="preserve"> Porcentaje de dependencias municipales sensibilizadas en materia de Inclusión de las Personas con Discapacidad</t>
    </r>
  </si>
  <si>
    <r>
      <rPr>
        <b/>
        <sz val="12"/>
        <color theme="1"/>
        <rFont val="Arial"/>
        <family val="2"/>
      </rPr>
      <t xml:space="preserve">Justificación trimestral: </t>
    </r>
    <r>
      <rPr>
        <sz val="12"/>
        <color theme="1"/>
        <rFont val="Arial"/>
        <family val="2"/>
      </rPr>
      <t xml:space="preserve">Se incrementaron las mesas de trabajo y reuiones con diversas dependencias, para dar a conocer y trabajar iniciativas de reformas a reglamentos internos y armonizarlos en materia de inclusión   
</t>
    </r>
    <r>
      <rPr>
        <b/>
        <sz val="12"/>
        <color theme="1"/>
        <rFont val="Arial"/>
        <family val="2"/>
      </rPr>
      <t xml:space="preserve">Justificación anual: </t>
    </r>
    <r>
      <rPr>
        <sz val="12"/>
        <color theme="1"/>
        <rFont val="Arial"/>
        <family val="2"/>
      </rPr>
      <t xml:space="preserve">Derivado de la solicitud de diferentes dependencias para armonizar sus reglamentyos internos, la meta se rebasará.            </t>
    </r>
  </si>
  <si>
    <r>
      <rPr>
        <b/>
        <sz val="12"/>
        <color theme="1"/>
        <rFont val="Arial"/>
        <family val="2"/>
      </rPr>
      <t>PCSP:</t>
    </r>
    <r>
      <rPr>
        <sz val="12"/>
        <color theme="1"/>
        <rFont val="Arial"/>
        <family val="2"/>
      </rPr>
      <t xml:space="preserve"> Porcentaje de capacitaciones a servidores(as) públicos(as)  en Cultura de Discapacidad y Lengua de Señas Mexicana </t>
    </r>
  </si>
  <si>
    <r>
      <rPr>
        <b/>
        <sz val="12"/>
        <color theme="1"/>
        <rFont val="Arial"/>
        <family val="2"/>
      </rPr>
      <t>PSILS:</t>
    </r>
    <r>
      <rPr>
        <sz val="12"/>
        <color theme="1"/>
        <rFont val="Arial"/>
        <family val="2"/>
      </rPr>
      <t xml:space="preserve"> Porcentaje de solicitudes de interpretacion de lengua de señas</t>
    </r>
  </si>
  <si>
    <r>
      <rPr>
        <b/>
        <sz val="12"/>
        <color theme="1"/>
        <rFont val="Arial"/>
        <family val="2"/>
      </rPr>
      <t>Justifación  trimestral:</t>
    </r>
    <r>
      <rPr>
        <sz val="12"/>
        <color theme="1"/>
        <rFont val="Arial"/>
        <family val="2"/>
      </rPr>
      <t xml:space="preserve"> La Unidad de Transparencia, Dirección de Tránsito Municipal, realizaron campañas con perspectiva de inclusión, en el cual se incluyeron videos en Lengua de Señas Mexicana.             
</t>
    </r>
    <r>
      <rPr>
        <b/>
        <sz val="12"/>
        <color theme="1"/>
        <rFont val="Arial"/>
        <family val="2"/>
      </rPr>
      <t xml:space="preserve">Justificación anual: </t>
    </r>
    <r>
      <rPr>
        <sz val="12"/>
        <color theme="1"/>
        <rFont val="Arial"/>
        <family val="2"/>
      </rPr>
      <t xml:space="preserve">Las dependencias realizan eventos con perspectiva de inclusión e incluyen al sector de discapacidad auditiva, por lo que esta meta se incrementará.                    </t>
    </r>
  </si>
  <si>
    <r>
      <rPr>
        <b/>
        <sz val="12"/>
        <color theme="1"/>
        <rFont val="Arial"/>
        <family val="2"/>
      </rPr>
      <t xml:space="preserve">PAIR: </t>
    </r>
    <r>
      <rPr>
        <sz val="12"/>
        <color theme="1"/>
        <rFont val="Arial"/>
        <family val="2"/>
      </rPr>
      <t>Porcentaje de actividades inclusivas realizadas</t>
    </r>
  </si>
  <si>
    <r>
      <rPr>
        <b/>
        <sz val="12"/>
        <color theme="1"/>
        <rFont val="Arial"/>
        <family val="2"/>
      </rPr>
      <t>Justificación trimestral:</t>
    </r>
    <r>
      <rPr>
        <sz val="12"/>
        <color theme="1"/>
        <rFont val="Arial"/>
        <family val="2"/>
      </rPr>
      <t xml:space="preserve"> Se realizaron en sinergia con las dependencias e institituciones educativas, diferentes eventos beneficiando a comunidades estudiantiles y ciudadanos. 
</t>
    </r>
    <r>
      <rPr>
        <b/>
        <sz val="12"/>
        <color theme="1"/>
        <rFont val="Arial"/>
        <family val="2"/>
      </rPr>
      <t xml:space="preserve">Justificación anual: </t>
    </r>
    <r>
      <rPr>
        <sz val="12"/>
        <color theme="1"/>
        <rFont val="Arial"/>
        <family val="2"/>
      </rPr>
      <t xml:space="preserve"> El sector educativo se ha sumado a las solicitudes para realizar verificaciones en sus intalaciones en materia de acesibilidad. Por lo que la meta incrementará.    </t>
    </r>
  </si>
  <si>
    <r>
      <rPr>
        <b/>
        <sz val="12"/>
        <color theme="1"/>
        <rFont val="Arial"/>
        <family val="2"/>
      </rPr>
      <t xml:space="preserve">PVA: </t>
    </r>
    <r>
      <rPr>
        <sz val="12"/>
        <color theme="1"/>
        <rFont val="Arial"/>
        <family val="2"/>
      </rPr>
      <t>Porcentaje de verificaciones de accesibilidad.</t>
    </r>
  </si>
  <si>
    <r>
      <rPr>
        <b/>
        <sz val="12"/>
        <color theme="1"/>
        <rFont val="Arial"/>
        <family val="2"/>
      </rPr>
      <t xml:space="preserve">PRPD: </t>
    </r>
    <r>
      <rPr>
        <sz val="12"/>
        <color theme="1"/>
        <rFont val="Arial"/>
        <family val="2"/>
      </rPr>
      <t>Porcentaje de registros de personas con discapacidad en el municipio de Benito Juárez.</t>
    </r>
  </si>
  <si>
    <r>
      <rPr>
        <b/>
        <sz val="12"/>
        <color theme="1"/>
        <rFont val="Arial"/>
        <family val="2"/>
      </rPr>
      <t xml:space="preserve">Justificacion </t>
    </r>
    <r>
      <rPr>
        <sz val="12"/>
        <color theme="1"/>
        <rFont val="Arial"/>
        <family val="2"/>
      </rPr>
      <t xml:space="preserve">Trimestral: las metas de esta actividad se veran reflejadas apartir del tercer trimestre del 2024
</t>
    </r>
    <r>
      <rPr>
        <b/>
        <sz val="12"/>
        <color theme="1"/>
        <rFont val="Arial"/>
        <family val="2"/>
      </rPr>
      <t>Justificación Anual:</t>
    </r>
    <r>
      <rPr>
        <sz val="12"/>
        <color theme="1"/>
        <rFont val="Arial"/>
        <family val="2"/>
      </rPr>
      <t xml:space="preserve"> Trimestral: las metas de esta actividad se veran reflejadas apartir del tercer trimestre del 2024</t>
    </r>
  </si>
  <si>
    <r>
      <rPr>
        <b/>
        <sz val="12"/>
        <color theme="1"/>
        <rFont val="Arial"/>
        <family val="2"/>
      </rPr>
      <t xml:space="preserve">PS: </t>
    </r>
    <r>
      <rPr>
        <sz val="12"/>
        <color theme="1"/>
        <rFont val="Arial"/>
        <family val="2"/>
      </rPr>
      <t>Porcentaje de sesiones realizadas del Consejo.</t>
    </r>
  </si>
  <si>
    <r>
      <rPr>
        <b/>
        <sz val="12"/>
        <color theme="1"/>
        <rFont val="Arial"/>
        <family val="2"/>
      </rPr>
      <t xml:space="preserve">Justificacion Trimestral: </t>
    </r>
    <r>
      <rPr>
        <sz val="12"/>
        <color theme="1"/>
        <rFont val="Arial"/>
        <family val="2"/>
      </rPr>
      <t xml:space="preserve">de acuerdo a nuestra programacion se realizo 1 reunion del consejo municipal de la Inclusion , logrando un 100% en nuestra meta trimestral
</t>
    </r>
    <r>
      <rPr>
        <b/>
        <sz val="12"/>
        <color theme="1"/>
        <rFont val="Arial"/>
        <family val="2"/>
      </rPr>
      <t>Justificación Anual:</t>
    </r>
    <r>
      <rPr>
        <sz val="12"/>
        <color theme="1"/>
        <rFont val="Arial"/>
        <family val="2"/>
      </rPr>
      <t xml:space="preserve"> Se obtiene un 50% anual de avance de acuerdo a lo planeado.</t>
    </r>
  </si>
  <si>
    <r>
      <rPr>
        <b/>
        <sz val="12"/>
        <color theme="1"/>
        <rFont val="Arial"/>
        <family val="2"/>
      </rPr>
      <t xml:space="preserve">PCPD: </t>
    </r>
    <r>
      <rPr>
        <sz val="12"/>
        <color theme="1"/>
        <rFont val="Arial"/>
        <family val="2"/>
      </rPr>
      <t>Porcentaje capacitaciones por ponentes con discapacidad a nivel nacional e internacional.</t>
    </r>
  </si>
  <si>
    <r>
      <rPr>
        <b/>
        <sz val="12"/>
        <color theme="1"/>
        <rFont val="Arial"/>
        <family val="2"/>
      </rPr>
      <t xml:space="preserve">PCE: </t>
    </r>
    <r>
      <rPr>
        <sz val="12"/>
        <color theme="1"/>
        <rFont val="Arial"/>
        <family val="2"/>
      </rPr>
      <t>Porcentaje de capacitaciones a empresas e instituciones educativas.</t>
    </r>
  </si>
  <si>
    <r>
      <rPr>
        <b/>
        <sz val="12"/>
        <color theme="1"/>
        <rFont val="Arial"/>
        <family val="2"/>
      </rPr>
      <t>PASB:</t>
    </r>
    <r>
      <rPr>
        <sz val="12"/>
        <color theme="1"/>
        <rFont val="Arial"/>
        <family val="2"/>
      </rPr>
      <t xml:space="preserve"> Porcentaje de atenciones y seguimientos brindados a Organismos Descentralizados.</t>
    </r>
  </si>
  <si>
    <r>
      <t xml:space="preserve">Justificacion Trimestral: </t>
    </r>
    <r>
      <rPr>
        <sz val="12"/>
        <color theme="1"/>
        <rFont val="Arial"/>
        <family val="2"/>
      </rPr>
      <t xml:space="preserve"> Se cumplió al 100% la meta en atenciones y seguimientos brindados a los Organismos Descentralizados. (15/15)  </t>
    </r>
    <r>
      <rPr>
        <b/>
        <sz val="12"/>
        <color theme="1"/>
        <rFont val="Arial"/>
        <family val="2"/>
      </rPr>
      <t xml:space="preserve">                                                                                                      
Justificación Anual: </t>
    </r>
    <r>
      <rPr>
        <sz val="12"/>
        <color theme="1"/>
        <rFont val="Arial"/>
        <family val="2"/>
      </rPr>
      <t>Obtuvimos el 74.14 % de avance porque se brindaron al tercer trimestre  43 seguimientos y atenciones a Organismos Descentralizados de los 58 programados de la meta anual.</t>
    </r>
  </si>
  <si>
    <r>
      <rPr>
        <b/>
        <sz val="12"/>
        <color theme="1"/>
        <rFont val="Arial"/>
        <family val="2"/>
      </rPr>
      <t>PPSOC:</t>
    </r>
    <r>
      <rPr>
        <sz val="12"/>
        <color theme="1"/>
        <rFont val="Arial"/>
        <family val="2"/>
      </rPr>
      <t xml:space="preserve"> Porcentaje de participación en sesiones de Órganos Colegiados.</t>
    </r>
  </si>
  <si>
    <r>
      <t>Justificacion Trimestral:</t>
    </r>
    <r>
      <rPr>
        <sz val="12"/>
        <color theme="1"/>
        <rFont val="Arial"/>
        <family val="2"/>
      </rPr>
      <t xml:space="preserve"> Se alcanzó el 155  % al realizarse 31 de las 20 participaciones en sesiones programadas para el tercer trimestre, arriba de lo programado , ya que se  realizaron  19 sesiones extraordinarias adicional a las ordinarias.                             </t>
    </r>
    <r>
      <rPr>
        <b/>
        <sz val="12"/>
        <color theme="1"/>
        <rFont val="Arial"/>
        <family val="2"/>
      </rPr>
      <t xml:space="preserve">
Justificación Anual:</t>
    </r>
    <r>
      <rPr>
        <sz val="12"/>
        <color theme="1"/>
        <rFont val="Arial"/>
        <family val="2"/>
      </rPr>
      <t xml:space="preserve"> Obtuvimos el 87.18 % de avance porque se participó  al tercer trimestre  en 68 sesiones de las 78 sesiones programadas de la meta anual.</t>
    </r>
  </si>
  <si>
    <r>
      <rPr>
        <b/>
        <sz val="12"/>
        <color theme="1"/>
        <rFont val="Arial"/>
        <family val="2"/>
      </rPr>
      <t>PRAE:</t>
    </r>
    <r>
      <rPr>
        <sz val="12"/>
        <color theme="1"/>
        <rFont val="Arial"/>
        <family val="2"/>
      </rPr>
      <t xml:space="preserve"> Porcentaje de Reportes de Actividades de los Organismos Descentralizados elaborados.</t>
    </r>
  </si>
  <si>
    <r>
      <t xml:space="preserve">Justificacion Trimestral:  </t>
    </r>
    <r>
      <rPr>
        <sz val="12"/>
        <color theme="1"/>
        <rFont val="Arial"/>
        <family val="2"/>
      </rPr>
      <t xml:space="preserve">Se cumplió al 100% la meta en la elaboración de reportes de actividades de los Organismos Descentralizados. (11/11)                                                                                        </t>
    </r>
    <r>
      <rPr>
        <b/>
        <sz val="12"/>
        <color theme="1"/>
        <rFont val="Arial"/>
        <family val="2"/>
      </rPr>
      <t xml:space="preserve">
Justificación Anual:   </t>
    </r>
    <r>
      <rPr>
        <sz val="12"/>
        <color theme="1"/>
        <rFont val="Arial"/>
        <family val="2"/>
      </rPr>
      <t>Se obtuvo el 75 % de avance  al tercer trimestre, al elaborar 33 reportes de actividades de las 44 programados de la meta anual.</t>
    </r>
  </si>
  <si>
    <r>
      <rPr>
        <b/>
        <sz val="12"/>
        <color theme="1"/>
        <rFont val="Arial"/>
        <family val="2"/>
      </rPr>
      <t>PCAGSS:</t>
    </r>
    <r>
      <rPr>
        <sz val="12"/>
        <color theme="1"/>
        <rFont val="Arial"/>
        <family val="2"/>
      </rPr>
      <t xml:space="preserve"> Porcentaje de cumplimiento de los acercamientos con los gobiernos</t>
    </r>
  </si>
  <si>
    <r>
      <t xml:space="preserve">Justificacion Trimestral:
</t>
    </r>
    <r>
      <rPr>
        <sz val="12"/>
        <color theme="1"/>
        <rFont val="Arial"/>
        <family val="2"/>
      </rPr>
      <t>Para este tercer trimestre se tenía una meta planeada de 7 acercamientos (firmas de beneficios para los colaboradores del municipio de Benito Juárez) con distintas empresas de la ciudad, de las cuales solo se pudo concretar una con la empresa "Ópticas Lux", esto debido a que no hubo respuesta favorable por parte de las otras empresas. Esperando que se puedan concretar en el siguiente trimestre.</t>
    </r>
    <r>
      <rPr>
        <b/>
        <sz val="12"/>
        <color theme="1"/>
        <rFont val="Arial"/>
        <family val="2"/>
      </rPr>
      <t xml:space="preserve">
Justificación Anual:
</t>
    </r>
    <r>
      <rPr>
        <sz val="12"/>
        <color theme="1"/>
        <rFont val="Arial"/>
        <family val="2"/>
      </rPr>
      <t>Con las cifras alcanzadas en este tercer trimestre del 2024, se obtuvo un 43.65% de avance anual en este indicador, todo esto gracias a las distintas empresas que tuvieron la confianza de sumarse por medio de las Firmas de Beneficios al Municipio de Benito Juárez.</t>
    </r>
  </si>
  <si>
    <r>
      <rPr>
        <b/>
        <sz val="12"/>
        <color theme="1"/>
        <rFont val="Arial"/>
        <family val="2"/>
      </rPr>
      <t>PEC:</t>
    </r>
    <r>
      <rPr>
        <sz val="12"/>
        <color theme="1"/>
        <rFont val="Arial"/>
        <family val="2"/>
      </rPr>
      <t xml:space="preserve"> Porcentaje de eventos cubiertos</t>
    </r>
  </si>
  <si>
    <r>
      <t xml:space="preserve">Justificacion Trimestral:
</t>
    </r>
    <r>
      <rPr>
        <sz val="12"/>
        <color theme="1"/>
        <rFont val="Arial"/>
        <family val="2"/>
      </rPr>
      <t>Para el tercer trimestre la meta planeada era de 3 apoyos o requerimientos en eventos, de los cuales se logró superar la meta y cerrar el trimestre con 6 participaciones en eventos: 1.-Entrega de escrituras de la Colonia Tierra y Libertad II y III evento en el cual participamos en la recepción de invitados. 2.- Abueloton participación en la recepción de invitados. 3.- Celebración del 15 de septiembre evento en el cual apoyamos en la difusión y confirmación de los invitados previo al evento y durante el evento en el acceso y recepción de invitados. 4.- Informe de gobierno en el cual participamos previo al evento en la difusión de las invitaciones y las confirmaciones de los mismo, así como también durante el evento se apoyó en el control y acceso de los invitados y el acomodo de los mismos. 5.- Inauguración del Teatro de la Ciudad evento el que se apoyó en la difusión y confirmación de invitados, así como también en el control de acceso y recepción de los invitados durante el evento. 6.- Toma de Protesta de la Presidenta Municipal en el cual participamos previo al evento en la difusión de las invitaciones y las confirmaciones de los mismo, así como también durante el evento se apoyó en el control y acceso de los invitados y el acomodo de los mismos.
Por lo cual se obtuvo el 200% de avance de cumplimiento en el indicador.</t>
    </r>
    <r>
      <rPr>
        <b/>
        <sz val="12"/>
        <color theme="1"/>
        <rFont val="Arial"/>
        <family val="2"/>
      </rPr>
      <t xml:space="preserve">
Justificación Anual:
</t>
    </r>
    <r>
      <rPr>
        <sz val="12"/>
        <color theme="1"/>
        <rFont val="Arial"/>
        <family val="2"/>
      </rPr>
      <t>Con lo obtenido en este cierre del tercer trimestre del 2024, se alcanzo un 111.11% de avance anual en este indicador, todo esto gracias a los eventos en los que fue requerida la Dirección de Relaciones Públicas.</t>
    </r>
  </si>
  <si>
    <r>
      <rPr>
        <b/>
        <sz val="12"/>
        <color theme="1"/>
        <rFont val="Arial"/>
        <family val="2"/>
      </rPr>
      <t>PDC:</t>
    </r>
    <r>
      <rPr>
        <sz val="12"/>
        <color theme="1"/>
        <rFont val="Arial"/>
        <family val="2"/>
      </rPr>
      <t xml:space="preserve"> Porcentaje de difusiones cubiertas</t>
    </r>
  </si>
  <si>
    <r>
      <t xml:space="preserve">Justificacion Trimestral:
</t>
    </r>
    <r>
      <rPr>
        <sz val="12"/>
        <color theme="1"/>
        <rFont val="Arial"/>
        <family val="2"/>
      </rPr>
      <t>En este tercer trimestre del 2024, la meta planeada en este indicador era de 1,000 difusiones, de las cuales se lograron realizar un total de 13,524 difusiones, lo cual se traduce en un 1352.40% de avance de cumplimiento del indicador, esto se logró gracias a que en los eventos de Informe de Gobierno y Toma de Protesta de la Presidenta Municipal se realizaron más de 5 mil difusiones en cada uno.</t>
    </r>
    <r>
      <rPr>
        <b/>
        <sz val="12"/>
        <color theme="1"/>
        <rFont val="Arial"/>
        <family val="2"/>
      </rPr>
      <t xml:space="preserve">
Justificación Anual:
</t>
    </r>
    <r>
      <rPr>
        <sz val="12"/>
        <color theme="1"/>
        <rFont val="Arial"/>
        <family val="2"/>
      </rPr>
      <t>Al cierre de este tercer trimestre del 2024, se alcanzo un 836.87% de avance anual en este indicador, esto gracias a los distintas difusiones de los eventos que se llevarón a cabo durante julio-septiembre.</t>
    </r>
  </si>
  <si>
    <r>
      <rPr>
        <b/>
        <sz val="12"/>
        <color theme="1"/>
        <rFont val="Arial"/>
        <family val="2"/>
      </rPr>
      <t>PB:</t>
    </r>
    <r>
      <rPr>
        <sz val="12"/>
        <color theme="1"/>
        <rFont val="Arial"/>
        <family val="2"/>
      </rPr>
      <t xml:space="preserve"> Porcentaje de beneficiados con ayuda social.</t>
    </r>
  </si>
  <si>
    <r>
      <rPr>
        <b/>
        <sz val="12"/>
        <color theme="1"/>
        <rFont val="Arial"/>
        <family val="2"/>
      </rPr>
      <t>PGC:</t>
    </r>
    <r>
      <rPr>
        <sz val="12"/>
        <color theme="1"/>
        <rFont val="Arial"/>
        <family val="2"/>
      </rPr>
      <t xml:space="preserve"> Porcentaje de beneficiarios con gestiones y/o canalizaciones.</t>
    </r>
  </si>
  <si>
    <r>
      <rPr>
        <b/>
        <sz val="12"/>
        <color theme="1"/>
        <rFont val="Arial"/>
        <family val="2"/>
      </rPr>
      <t>PER:</t>
    </r>
    <r>
      <rPr>
        <sz val="12"/>
        <color theme="1"/>
        <rFont val="Arial"/>
        <family val="2"/>
      </rPr>
      <t xml:space="preserve"> Porcentaje de los eventos realizados por la Dirección de Gestión Social.</t>
    </r>
  </si>
  <si>
    <r>
      <rPr>
        <b/>
        <sz val="12"/>
        <color theme="1"/>
        <rFont val="Arial"/>
        <family val="2"/>
      </rPr>
      <t>PASO</t>
    </r>
    <r>
      <rPr>
        <sz val="12"/>
        <color theme="1"/>
        <rFont val="Arial"/>
        <family val="2"/>
      </rPr>
      <t>: Porcentaje de Asesorías otorgadas.</t>
    </r>
  </si>
  <si>
    <r>
      <t xml:space="preserve">Justificación Trimestral:  </t>
    </r>
    <r>
      <rPr>
        <sz val="12"/>
        <color theme="1"/>
        <rFont val="Arial"/>
        <family val="2"/>
      </rPr>
      <t xml:space="preserve">En el periodo reportado se cumplió con la meta del 100% de las asesorías respecto a las demandas y necesidades de la población al Ayuntamiento de Benito Juárez programadas, mismas que fueron otorgadas a ciudadanía en general. </t>
    </r>
    <r>
      <rPr>
        <b/>
        <sz val="12"/>
        <color theme="1"/>
        <rFont val="Arial"/>
        <family val="2"/>
      </rPr>
      <t xml:space="preserve">
Justificación Anual:  </t>
    </r>
    <r>
      <rPr>
        <sz val="12"/>
        <color theme="1"/>
        <rFont val="Arial"/>
        <family val="2"/>
      </rPr>
      <t xml:space="preserve">Se logró  el cumplimiento anual al 75 %, toda vez que se efectuaron las 5 asesorías respecto a las demandas y necesidades de la población al Ayuntamiento de Benito Juárez programadas. </t>
    </r>
  </si>
  <si>
    <r>
      <rPr>
        <b/>
        <sz val="12"/>
        <color theme="1"/>
        <rFont val="Arial"/>
        <family val="2"/>
      </rPr>
      <t>PRAM</t>
    </r>
    <r>
      <rPr>
        <sz val="12"/>
        <color theme="1"/>
        <rFont val="Arial"/>
        <family val="2"/>
      </rPr>
      <t>: Porcentaje de reuniones con la Administración Pública Municipal realizadas.</t>
    </r>
  </si>
  <si>
    <r>
      <t>Justificación Trimestral:</t>
    </r>
    <r>
      <rPr>
        <sz val="12"/>
        <color theme="1"/>
        <rFont val="Arial"/>
        <family val="2"/>
      </rPr>
      <t xml:space="preserve"> En el periodo reportado se cumplió con la meta trimestral mas del 100 %, con relación al porcentaje de reuniones con la Administración Pública Municipal programadas, mismas que se efectuaron en el marco de los proyectros estratégicos de la Coordinación.
</t>
    </r>
    <r>
      <rPr>
        <b/>
        <sz val="12"/>
        <color theme="1"/>
        <rFont val="Arial"/>
        <family val="2"/>
      </rPr>
      <t xml:space="preserve">
Justificación Anual: </t>
    </r>
    <r>
      <rPr>
        <sz val="12"/>
        <color theme="1"/>
        <rFont val="Arial"/>
        <family val="2"/>
      </rPr>
      <t>Se tuvo un acumulado de 95.56  % sobr</t>
    </r>
    <r>
      <rPr>
        <b/>
        <sz val="12"/>
        <color theme="1"/>
        <rFont val="Arial"/>
        <family val="2"/>
      </rPr>
      <t xml:space="preserve">e </t>
    </r>
    <r>
      <rPr>
        <sz val="12"/>
        <color theme="1"/>
        <rFont val="Arial"/>
        <family val="2"/>
      </rPr>
      <t xml:space="preserve">la meta anual,  sobre lo programado, debido a las demanda de reuniones generadas por la carga laboral del trimestre. </t>
    </r>
  </si>
  <si>
    <r>
      <rPr>
        <b/>
        <sz val="12"/>
        <color theme="1"/>
        <rFont val="Arial"/>
        <family val="2"/>
      </rPr>
      <t>PMEH</t>
    </r>
    <r>
      <rPr>
        <sz val="12"/>
        <color theme="1"/>
        <rFont val="Arial"/>
        <family val="2"/>
      </rPr>
      <t>: Porcentaje de mesas de trabajo con Cámaras celebradas</t>
    </r>
  </si>
  <si>
    <r>
      <t xml:space="preserve">Justificación Trimestral: </t>
    </r>
    <r>
      <rPr>
        <sz val="12"/>
        <color theme="1"/>
        <rFont val="Arial"/>
        <family val="2"/>
      </rPr>
      <t xml:space="preserve">En el periodo reportado se alcanzó la meta del 100% de acuerdo a lo programado de las actividades denominadas mesas de trabajo con las cámaras empresariales y hoteleras. 
</t>
    </r>
    <r>
      <rPr>
        <b/>
        <sz val="12"/>
        <color theme="1"/>
        <rFont val="Arial"/>
        <family val="2"/>
      </rPr>
      <t xml:space="preserve">
Justificación Anual:</t>
    </r>
    <r>
      <rPr>
        <sz val="12"/>
        <color theme="1"/>
        <rFont val="Arial"/>
        <family val="2"/>
      </rPr>
      <t xml:space="preserve">  se presenta el 66.67 % de cumplimiento anual. </t>
    </r>
  </si>
  <si>
    <r>
      <rPr>
        <b/>
        <sz val="12"/>
        <color theme="1"/>
        <rFont val="Arial"/>
        <family val="2"/>
      </rPr>
      <t>POEF</t>
    </r>
    <r>
      <rPr>
        <sz val="12"/>
        <color theme="1"/>
        <rFont val="Arial"/>
        <family val="2"/>
      </rPr>
      <t>: Porcentaje de reuniones con dependencias estatales y federales realizadas</t>
    </r>
  </si>
  <si>
    <r>
      <t xml:space="preserve">Justificación Trimestral: </t>
    </r>
    <r>
      <rPr>
        <sz val="12"/>
        <color theme="1"/>
        <rFont val="Arial"/>
        <family val="2"/>
      </rPr>
      <t xml:space="preserve">En el periodo reportado se cumplió  en un 100%, con las reuniones con dependencias estatales y federales, mismas que se efecturon en el marco de los proyectros estratégicos de la Coordinación y por indicaciones de la Presidencia Municipal. </t>
    </r>
    <r>
      <rPr>
        <b/>
        <sz val="12"/>
        <color theme="1"/>
        <rFont val="Arial"/>
        <family val="2"/>
      </rPr>
      <t xml:space="preserve">
Justificación Anual:  </t>
    </r>
    <r>
      <rPr>
        <sz val="12"/>
        <color theme="1"/>
        <rFont val="Arial"/>
        <family val="2"/>
      </rPr>
      <t>Se presenta un acumulado de 100 %, del cumplimiento anual.</t>
    </r>
  </si>
  <si>
    <r>
      <rPr>
        <b/>
        <sz val="12"/>
        <color theme="1"/>
        <rFont val="Arial"/>
        <family val="2"/>
      </rPr>
      <t>PRSC</t>
    </r>
    <r>
      <rPr>
        <sz val="12"/>
        <color theme="1"/>
        <rFont val="Arial"/>
        <family val="2"/>
      </rPr>
      <t>: Porcentaje de reuniones con sociedad civil y ciudadana realizadas.</t>
    </r>
  </si>
  <si>
    <r>
      <t xml:space="preserve">Justificación Trimestral: </t>
    </r>
    <r>
      <rPr>
        <sz val="12"/>
        <color theme="1"/>
        <rFont val="Arial"/>
        <family val="2"/>
      </rPr>
      <t xml:space="preserve">En el periodo reportado se cumplieron mas del 100% las reuniones con sociedad civil en temas relacionados a los proyectos estratégicos asignados a la Coordinación. 
</t>
    </r>
    <r>
      <rPr>
        <b/>
        <sz val="12"/>
        <color theme="1"/>
        <rFont val="Arial"/>
        <family val="2"/>
      </rPr>
      <t xml:space="preserve">
Justificación Anual:  </t>
    </r>
    <r>
      <rPr>
        <sz val="12"/>
        <color theme="1"/>
        <rFont val="Arial"/>
        <family val="2"/>
      </rPr>
      <t xml:space="preserve">se presenta el cumplimiento del 95.83 %  anual. </t>
    </r>
  </si>
  <si>
    <r>
      <rPr>
        <b/>
        <sz val="12"/>
        <color theme="1"/>
        <rFont val="Arial"/>
        <family val="2"/>
      </rPr>
      <t>PPEC</t>
    </r>
    <r>
      <rPr>
        <sz val="12"/>
        <color theme="1"/>
        <rFont val="Arial"/>
        <family val="2"/>
      </rPr>
      <t>: Porcentaje de proyectos estratégicos ejecutados.</t>
    </r>
  </si>
  <si>
    <r>
      <t xml:space="preserve">Justificación Trimestral: </t>
    </r>
    <r>
      <rPr>
        <sz val="12"/>
        <color theme="1"/>
        <rFont val="Arial"/>
        <family val="2"/>
      </rPr>
      <t xml:space="preserve">se obtuvo un avance del 100% de cumplimiento de su meta ya que no se reporta proyectos nuevos solo avances.
. 
</t>
    </r>
    <r>
      <rPr>
        <b/>
        <sz val="12"/>
        <color theme="1"/>
        <rFont val="Arial"/>
        <family val="2"/>
      </rPr>
      <t xml:space="preserve">
                                                                                                                                                                           Justificación Anual: </t>
    </r>
    <r>
      <rPr>
        <sz val="12"/>
        <color theme="1"/>
        <rFont val="Arial"/>
        <family val="2"/>
      </rPr>
      <t>En referencia a los proyectos estratégicos en favor de las demandas y necesidades ciudadanas se alcanzó el 50% de cumplimiento anual.</t>
    </r>
  </si>
  <si>
    <r>
      <rPr>
        <b/>
        <sz val="12"/>
        <color theme="1"/>
        <rFont val="Arial"/>
        <family val="2"/>
      </rPr>
      <t>PSAIPR:</t>
    </r>
    <r>
      <rPr>
        <sz val="12"/>
        <color theme="1"/>
        <rFont val="Arial"/>
        <family val="2"/>
      </rPr>
      <t xml:space="preserve"> Porcentaje de Solicitudes de Acceso a la Información Pública Recibidas</t>
    </r>
  </si>
  <si>
    <r>
      <t xml:space="preserve">Justificacion Trimestral: </t>
    </r>
    <r>
      <rPr>
        <sz val="12"/>
        <color theme="1"/>
        <rFont val="Arial"/>
        <family val="2"/>
      </rPr>
      <t xml:space="preserve"> Se superó el estimado durante el primer trimestre toda vez que no se tiene un control acerca de los diversos acercamientos de los solicitantes a la Unidad de Transparencia para solicitar información.</t>
    </r>
    <r>
      <rPr>
        <b/>
        <sz val="12"/>
        <color theme="1"/>
        <rFont val="Arial"/>
        <family val="2"/>
      </rPr>
      <t xml:space="preserve">
Justificación Anual: </t>
    </r>
    <r>
      <rPr>
        <sz val="12"/>
        <color theme="1"/>
        <rFont val="Arial"/>
        <family val="2"/>
      </rPr>
      <t xml:space="preserve">Se dará continuidad a las métricas para lograr el cumplimiento. </t>
    </r>
  </si>
  <si>
    <r>
      <rPr>
        <b/>
        <sz val="12"/>
        <color theme="1"/>
        <rFont val="Arial"/>
        <family val="2"/>
      </rPr>
      <t xml:space="preserve">PCOTP: </t>
    </r>
    <r>
      <rPr>
        <sz val="12"/>
        <color theme="1"/>
        <rFont val="Arial"/>
        <family val="2"/>
      </rPr>
      <t xml:space="preserve">Porcentaje de Cumplimiento de Obligaciones de Transparencia en la PNT </t>
    </r>
  </si>
  <si>
    <r>
      <t>Justificacion Trimestral:</t>
    </r>
    <r>
      <rPr>
        <sz val="12"/>
        <color theme="1"/>
        <rFont val="Arial"/>
        <family val="2"/>
      </rPr>
      <t xml:space="preserve"> Las Unidades Administrativas han colaborado con su carga de información, y eso ha permitido que se pueda hacer un cumplimiento, aunque en esta ocasión quedo ligeramente corto.</t>
    </r>
    <r>
      <rPr>
        <b/>
        <sz val="12"/>
        <color theme="1"/>
        <rFont val="Arial"/>
        <family val="2"/>
      </rPr>
      <t xml:space="preserve">
Justificación Anual:  </t>
    </r>
    <r>
      <rPr>
        <sz val="12"/>
        <color theme="1"/>
        <rFont val="Arial"/>
        <family val="2"/>
      </rPr>
      <t xml:space="preserve">El área responsable hará el seguimiento para lograr los ajustes requeridos. </t>
    </r>
  </si>
  <si>
    <r>
      <rPr>
        <b/>
        <sz val="12"/>
        <color theme="1"/>
        <rFont val="Arial"/>
        <family val="2"/>
      </rPr>
      <t xml:space="preserve">PREPM: </t>
    </r>
    <r>
      <rPr>
        <sz val="12"/>
        <color theme="1"/>
        <rFont val="Arial"/>
        <family val="2"/>
      </rPr>
      <t>Porcentaje de Recepción de Evidencias para el Portal Municipal</t>
    </r>
  </si>
  <si>
    <r>
      <t>Justificacion Trimestral:</t>
    </r>
    <r>
      <rPr>
        <sz val="12"/>
        <color theme="1"/>
        <rFont val="Arial"/>
        <family val="2"/>
      </rPr>
      <t xml:space="preserve"> Acorde al seguimiento de las Unidades Administrativas con su carga de información, han superado ligeramente el cumplimiento.</t>
    </r>
    <r>
      <rPr>
        <b/>
        <sz val="12"/>
        <color theme="1"/>
        <rFont val="Arial"/>
        <family val="2"/>
      </rPr>
      <t xml:space="preserve">
Justificación Anual:  </t>
    </r>
    <r>
      <rPr>
        <sz val="12"/>
        <color theme="1"/>
        <rFont val="Arial"/>
        <family val="2"/>
      </rPr>
      <t xml:space="preserve">El área responsable hará el seguimiento para lograr los ajustes requeridos. </t>
    </r>
  </si>
  <si>
    <r>
      <rPr>
        <b/>
        <sz val="12"/>
        <color theme="1"/>
        <rFont val="Arial"/>
        <family val="2"/>
      </rPr>
      <t xml:space="preserve">PAD: </t>
    </r>
    <r>
      <rPr>
        <sz val="12"/>
        <color theme="1"/>
        <rFont val="Arial"/>
        <family val="2"/>
      </rPr>
      <t>Porcentaje de Actividades de Difusión</t>
    </r>
  </si>
  <si>
    <r>
      <t>Justificacion Trimestral:</t>
    </r>
    <r>
      <rPr>
        <sz val="12"/>
        <color theme="1"/>
        <rFont val="Arial"/>
        <family val="2"/>
      </rPr>
      <t xml:space="preserve"> Una de las activiades que se atiende en este punto es pláticas en escuelas, las cuales disminuyeron debido a la actividad electoral.	. </t>
    </r>
    <r>
      <rPr>
        <b/>
        <sz val="12"/>
        <color theme="1"/>
        <rFont val="Arial"/>
        <family val="2"/>
      </rPr>
      <t xml:space="preserve">
Justificación Anual: </t>
    </r>
    <r>
      <rPr>
        <sz val="12"/>
        <color theme="1"/>
        <rFont val="Arial"/>
        <family val="2"/>
      </rPr>
      <t xml:space="preserve">Para el siguiente trimestre se realizará el ajuste correspondiente a fin de dar cumplimiento a la meta anual. </t>
    </r>
  </si>
  <si>
    <r>
      <rPr>
        <b/>
        <sz val="12"/>
        <color theme="1"/>
        <rFont val="Arial"/>
        <family val="2"/>
      </rPr>
      <t>PAC:</t>
    </r>
    <r>
      <rPr>
        <sz val="12"/>
        <color theme="1"/>
        <rFont val="Arial"/>
        <family val="2"/>
      </rPr>
      <t xml:space="preserve"> Porcentaje de Actividades de Capacitación</t>
    </r>
  </si>
  <si>
    <r>
      <t>Justificacion Trimestral:</t>
    </r>
    <r>
      <rPr>
        <sz val="12"/>
        <color theme="1"/>
        <rFont val="Arial"/>
        <family val="2"/>
      </rPr>
      <t xml:space="preserve"> Para suplir las necesidades de capacitación se han implementado cursos a fin de que se mantenga el cumplimiento del Acceso a la Información .  </t>
    </r>
    <r>
      <rPr>
        <b/>
        <sz val="12"/>
        <color theme="1"/>
        <rFont val="Arial"/>
        <family val="2"/>
      </rPr>
      <t xml:space="preserve">
Justificación Anual: </t>
    </r>
    <r>
      <rPr>
        <sz val="12"/>
        <color theme="1"/>
        <rFont val="Arial"/>
        <family val="2"/>
      </rPr>
      <t xml:space="preserve">Para el siguiente trimestre se realizará el ajuste correspondiente a fin de dar cumplimiento a la meta anual. </t>
    </r>
  </si>
  <si>
    <r>
      <rPr>
        <b/>
        <sz val="12"/>
        <color theme="1"/>
        <rFont val="Arial"/>
        <family val="2"/>
      </rPr>
      <t>PI:</t>
    </r>
    <r>
      <rPr>
        <sz val="12"/>
        <color theme="1"/>
        <rFont val="Arial"/>
        <family val="2"/>
      </rPr>
      <t xml:space="preserve"> Porcentaje de Inconformidades</t>
    </r>
  </si>
  <si>
    <r>
      <t xml:space="preserve">Justificacion Trimestral: </t>
    </r>
    <r>
      <rPr>
        <sz val="12"/>
        <color theme="1"/>
        <rFont val="Arial"/>
        <family val="2"/>
      </rPr>
      <t>Se supero el estimado durante el 1er trimestre toda vez que no se tiene un control acerca de las inconformidades que los solicitantes pudieran tener en contra de las resoluciones emitidas por esta Unidad de Transparencia.</t>
    </r>
    <r>
      <rPr>
        <b/>
        <sz val="12"/>
        <color theme="1"/>
        <rFont val="Arial"/>
        <family val="2"/>
      </rPr>
      <t xml:space="preserve">
Justificación Anual: </t>
    </r>
    <r>
      <rPr>
        <sz val="12"/>
        <color theme="1"/>
        <rFont val="Arial"/>
        <family val="2"/>
      </rPr>
      <t xml:space="preserve">El área correspondiente se encuentra realizando los ajustes para lograr cumplir la meta planeada. </t>
    </r>
  </si>
  <si>
    <r>
      <t xml:space="preserve">Justificacion Trimestral: </t>
    </r>
    <r>
      <rPr>
        <sz val="12"/>
        <color theme="1"/>
        <rFont val="Arial"/>
        <family val="2"/>
      </rPr>
      <t>No se alcanzó el estimado durante el primer trimestre toda vez que no se tiene un control acerca de las denuncias que los usuarios pudieran hacer en contra de las inconsistencias/falta en la información (a su consideración) dentro de  la plataforma.</t>
    </r>
    <r>
      <rPr>
        <b/>
        <sz val="12"/>
        <color theme="1"/>
        <rFont val="Arial"/>
        <family val="2"/>
      </rPr>
      <t xml:space="preserve">
Justificación Anual: </t>
    </r>
    <r>
      <rPr>
        <sz val="12"/>
        <color theme="1"/>
        <rFont val="Arial"/>
        <family val="2"/>
      </rPr>
      <t>Se realizarán los ajustes para lograr la meta planteada.</t>
    </r>
  </si>
  <si>
    <r>
      <rPr>
        <b/>
        <sz val="12"/>
        <color theme="1"/>
        <rFont val="Arial"/>
        <family val="2"/>
      </rPr>
      <t xml:space="preserve">PDSTI: </t>
    </r>
    <r>
      <rPr>
        <sz val="12"/>
        <color theme="1"/>
        <rFont val="Arial"/>
        <family val="2"/>
      </rPr>
      <t xml:space="preserve">Porcentaje de Denuncias Solventadas por Tratamiento Indebido </t>
    </r>
  </si>
  <si>
    <r>
      <t xml:space="preserve">Justificacion Trimestral: </t>
    </r>
    <r>
      <rPr>
        <sz val="12"/>
        <color theme="1"/>
        <rFont val="Arial"/>
        <family val="2"/>
      </rPr>
      <t>No se han recibido denuncias en cuanto al Tratamiento indebido de Datos Personales</t>
    </r>
    <r>
      <rPr>
        <b/>
        <sz val="12"/>
        <color theme="1"/>
        <rFont val="Arial"/>
        <family val="2"/>
      </rPr>
      <t xml:space="preserve">
Justificación Anual: S</t>
    </r>
    <r>
      <rPr>
        <sz val="12"/>
        <color theme="1"/>
        <rFont val="Arial"/>
        <family val="2"/>
      </rPr>
      <t>e atenderán los indicadores para cumplor la meta</t>
    </r>
  </si>
  <si>
    <r>
      <rPr>
        <b/>
        <sz val="12"/>
        <color theme="1"/>
        <rFont val="Arial"/>
        <family val="2"/>
      </rPr>
      <t xml:space="preserve">PSOAP: </t>
    </r>
    <r>
      <rPr>
        <sz val="12"/>
        <color theme="1"/>
        <rFont val="Arial"/>
        <family val="2"/>
      </rPr>
      <t>Porcentaje de Sujetos Obligados con Aviso de Privacidad</t>
    </r>
  </si>
  <si>
    <r>
      <t xml:space="preserve">Justificacion Trimestral: </t>
    </r>
    <r>
      <rPr>
        <sz val="12"/>
        <color theme="1"/>
        <rFont val="Arial"/>
        <family val="2"/>
      </rPr>
      <t xml:space="preserve"> Se ha trabajo por resolver Avisos de Privacidad para nuevos trámites y servicios.</t>
    </r>
    <r>
      <rPr>
        <b/>
        <sz val="12"/>
        <color theme="1"/>
        <rFont val="Arial"/>
        <family val="2"/>
      </rPr>
      <t xml:space="preserve">
Justificación Anual: </t>
    </r>
    <r>
      <rPr>
        <sz val="12"/>
        <color theme="1"/>
        <rFont val="Arial"/>
        <family val="2"/>
      </rPr>
      <t xml:space="preserve">Se revisará la política de Datos Personales a fin de alcanzar los indicadores. </t>
    </r>
  </si>
  <si>
    <r>
      <rPr>
        <b/>
        <sz val="12"/>
        <color theme="1"/>
        <rFont val="Arial"/>
        <family val="2"/>
      </rPr>
      <t>PASDA:</t>
    </r>
    <r>
      <rPr>
        <sz val="12"/>
        <color theme="1"/>
        <rFont val="Arial"/>
        <family val="2"/>
      </rPr>
      <t xml:space="preserve"> Porcentaje de Atención a Solicitudes de Derecho A.R.C.O.P.</t>
    </r>
  </si>
  <si>
    <r>
      <t xml:space="preserve">Justificacion Trimestral: </t>
    </r>
    <r>
      <rPr>
        <sz val="12"/>
        <color theme="1"/>
        <rFont val="Arial"/>
        <family val="2"/>
      </rPr>
      <t xml:space="preserve">El indicador se ha elevado para este trimestre, toda vez que la Unidad de Transparencia ha mantenido la difusión de los Derechos ARCO entre la cuiudadanía.	</t>
    </r>
    <r>
      <rPr>
        <b/>
        <sz val="12"/>
        <color theme="1"/>
        <rFont val="Arial"/>
        <family val="2"/>
      </rPr>
      <t xml:space="preserve">
Justificación Anual: </t>
    </r>
    <r>
      <rPr>
        <sz val="12"/>
        <color theme="1"/>
        <rFont val="Arial"/>
        <family val="2"/>
      </rPr>
      <t xml:space="preserve">Se reorientaran los esfuerzos para lograr la meta programada. </t>
    </r>
  </si>
  <si>
    <r>
      <rPr>
        <b/>
        <sz val="12"/>
        <color theme="1"/>
        <rFont val="Arial"/>
        <family val="2"/>
      </rPr>
      <t xml:space="preserve">PSO: </t>
    </r>
    <r>
      <rPr>
        <sz val="12"/>
        <color theme="1"/>
        <rFont val="Arial"/>
        <family val="2"/>
      </rPr>
      <t xml:space="preserve">Porcentaje de servicios otorgados </t>
    </r>
  </si>
  <si>
    <r>
      <rPr>
        <b/>
        <sz val="12"/>
        <color theme="1"/>
        <rFont val="Arial"/>
        <family val="2"/>
      </rPr>
      <t>PRAR:</t>
    </r>
    <r>
      <rPr>
        <sz val="12"/>
        <color theme="1"/>
        <rFont val="Arial"/>
        <family val="2"/>
      </rPr>
      <t xml:space="preserve"> Porcentaje de Requerimientos Administrativos Realizados</t>
    </r>
  </si>
  <si>
    <r>
      <rPr>
        <b/>
        <sz val="12"/>
        <color theme="1"/>
        <rFont val="Arial"/>
        <family val="2"/>
      </rPr>
      <t xml:space="preserve">PRHR: </t>
    </r>
    <r>
      <rPr>
        <sz val="12"/>
        <color theme="1"/>
        <rFont val="Arial"/>
        <family val="2"/>
      </rPr>
      <t>Porcentaje de Requerimientos Humanos Realizados</t>
    </r>
  </si>
  <si>
    <r>
      <rPr>
        <b/>
        <sz val="12"/>
        <color theme="1"/>
        <rFont val="Arial"/>
        <family val="2"/>
      </rPr>
      <t xml:space="preserve">PRFR: </t>
    </r>
    <r>
      <rPr>
        <sz val="12"/>
        <color theme="1"/>
        <rFont val="Arial"/>
        <family val="2"/>
      </rPr>
      <t>Porcentaje de Requerimientos Financieros Realizados</t>
    </r>
  </si>
  <si>
    <r>
      <rPr>
        <b/>
        <sz val="12"/>
        <color theme="1"/>
        <rFont val="Arial"/>
        <family val="2"/>
      </rPr>
      <t>PUBPAYS:</t>
    </r>
    <r>
      <rPr>
        <sz val="12"/>
        <color theme="1"/>
        <rFont val="Arial"/>
        <family val="2"/>
      </rPr>
      <t xml:space="preserve"> Porcentaje de usuarios  beneficiados con el programa</t>
    </r>
  </si>
  <si>
    <r>
      <rPr>
        <b/>
        <sz val="12"/>
        <color theme="1"/>
        <rFont val="Arial"/>
        <family val="2"/>
      </rPr>
      <t>PRJR:</t>
    </r>
    <r>
      <rPr>
        <sz val="12"/>
        <color theme="1"/>
        <rFont val="Arial"/>
        <family val="2"/>
      </rPr>
      <t xml:space="preserve"> Porcentaje de Requerimientos Jurídicos realizados.</t>
    </r>
  </si>
  <si>
    <r>
      <rPr>
        <b/>
        <sz val="12"/>
        <color theme="1"/>
        <rFont val="Arial"/>
        <family val="2"/>
      </rPr>
      <t xml:space="preserve">PASA: </t>
    </r>
    <r>
      <rPr>
        <sz val="12"/>
        <color theme="1"/>
        <rFont val="Arial"/>
        <family val="2"/>
      </rPr>
      <t>Porcentaje de  ASISTENCIA  Social  aplicados.</t>
    </r>
  </si>
  <si>
    <r>
      <rPr>
        <b/>
        <sz val="12"/>
        <color theme="1"/>
        <rFont val="Arial"/>
        <family val="2"/>
      </rPr>
      <t xml:space="preserve">PCAVL: </t>
    </r>
    <r>
      <rPr>
        <sz val="12"/>
        <color theme="1"/>
        <rFont val="Arial"/>
        <family val="2"/>
      </rPr>
      <t>Porcentaje de calles y areas verdes limpias.</t>
    </r>
  </si>
  <si>
    <r>
      <rPr>
        <b/>
        <sz val="12"/>
        <color theme="1"/>
        <rFont val="Arial"/>
        <family val="2"/>
      </rPr>
      <t xml:space="preserve">PUBPA: </t>
    </r>
    <r>
      <rPr>
        <sz val="12"/>
        <color theme="1"/>
        <rFont val="Arial"/>
        <family val="2"/>
      </rPr>
      <t>Porcentaje de usuarios de la biblioteca publica atendidos</t>
    </r>
  </si>
  <si>
    <r>
      <rPr>
        <b/>
        <sz val="12"/>
        <color theme="1"/>
        <rFont val="Arial"/>
        <family val="2"/>
      </rPr>
      <t>PRCA:</t>
    </r>
    <r>
      <rPr>
        <sz val="12"/>
        <color theme="1"/>
        <rFont val="Arial"/>
        <family val="2"/>
      </rPr>
      <t xml:space="preserve"> Porcentaje de reportes ciudadanos atendidos</t>
    </r>
  </si>
  <si>
    <r>
      <rPr>
        <b/>
        <sz val="12"/>
        <color theme="1"/>
        <rFont val="Arial"/>
        <family val="2"/>
      </rPr>
      <t xml:space="preserve">PECCDR: </t>
    </r>
    <r>
      <rPr>
        <sz val="12"/>
        <color theme="1"/>
        <rFont val="Arial"/>
        <family val="2"/>
      </rPr>
      <t>Porcentaje de eventos CÍVICOS, CULTURALES y DEPORTIVOS realizados.</t>
    </r>
  </si>
  <si>
    <r>
      <rPr>
        <b/>
        <sz val="12"/>
        <color theme="1"/>
        <rFont val="Arial"/>
        <family val="2"/>
      </rPr>
      <t>PGCB:</t>
    </r>
    <r>
      <rPr>
        <sz val="12"/>
        <color theme="1"/>
        <rFont val="Arial"/>
        <family val="2"/>
      </rPr>
      <t xml:space="preserve"> Porcentaje de gestiones ciudadanas brindadas</t>
    </r>
  </si>
  <si>
    <r>
      <t xml:space="preserve">Justificacion Trimestral: </t>
    </r>
    <r>
      <rPr>
        <sz val="12"/>
        <color theme="1"/>
        <rFont val="Arial"/>
        <family val="2"/>
      </rPr>
      <t xml:space="preserve"> Las Gestiones ciudadanas brindades en la Subdelegaciòn de Puerto Juàrez cumplio la meta programada. En este Periodo se cumplio la meta trazada al llegar 100% de las gestiones ciudadanas brindadas .                                                                                                                                                                                                                                    </t>
    </r>
    <r>
      <rPr>
        <b/>
        <sz val="12"/>
        <color theme="1"/>
        <rFont val="Arial"/>
        <family val="2"/>
      </rPr>
      <t xml:space="preserve">Meta Anual: </t>
    </r>
    <r>
      <rPr>
        <sz val="12"/>
        <color theme="1"/>
        <rFont val="Arial"/>
        <family val="2"/>
      </rPr>
      <t>En este periodo se cumplio el 121.29% de la meta al brindar 849 de las 700 Gestiones ciudadanas brindadas programadas</t>
    </r>
    <r>
      <rPr>
        <b/>
        <sz val="12"/>
        <color theme="1"/>
        <rFont val="Arial"/>
        <family val="2"/>
      </rPr>
      <t xml:space="preserve"> </t>
    </r>
  </si>
  <si>
    <r>
      <rPr>
        <b/>
        <sz val="12"/>
        <color theme="1"/>
        <rFont val="Arial"/>
        <family val="2"/>
      </rPr>
      <t xml:space="preserve">PDPS: </t>
    </r>
    <r>
      <rPr>
        <sz val="12"/>
        <color theme="1"/>
        <rFont val="Arial"/>
        <family val="2"/>
      </rPr>
      <t>Porcentaje de programas sociales difundidos.</t>
    </r>
  </si>
  <si>
    <r>
      <t xml:space="preserve">Justificaciòn Trimestral: </t>
    </r>
    <r>
      <rPr>
        <sz val="12"/>
        <color theme="1"/>
        <rFont val="Arial"/>
        <family val="2"/>
      </rPr>
      <t xml:space="preserve">Los Programas sociales difundidos se vio incrementada debido a las diferentes actividades realizadas en cuanto a los Programas de bienestar (65+, Becas, Convocatoria Mano a Mano Para alimentar más Acuacultura y Pesca), Alertas por el paso del Huracan Beryl y Tormenta Helene e informaciòn de los refugios temporales y medidas de prevenciòn antes y despuès de los Huracanes, Programa del Centro de Salud # 9 para la detección de (VIH, DIABETES,SIFILIS E HIPERTENCIÓN), asi como la Jornada de Atención Ciudadana CANCÚN NOS UNE.  lo que provoco que se realizará Programas Sociales difundidos extras a lo considerado. Este periodo se vio incrementada la meta trazada al llegar al 400% de los Programas Sociales difundidos.                                                                                                                                                                                                                                        </t>
    </r>
    <r>
      <rPr>
        <b/>
        <sz val="12"/>
        <color theme="1"/>
        <rFont val="Arial"/>
        <family val="2"/>
      </rPr>
      <t xml:space="preserve">                                                                                                                         Meta Anual: </t>
    </r>
    <r>
      <rPr>
        <sz val="12"/>
        <color theme="1"/>
        <rFont val="Arial"/>
        <family val="2"/>
      </rPr>
      <t xml:space="preserve">En este periodo se cumplio el 320%  de la meta al brindar 16 de los 5 programas sociales difundidos programados. </t>
    </r>
  </si>
  <si>
    <r>
      <rPr>
        <b/>
        <sz val="12"/>
        <color theme="1"/>
        <rFont val="Arial"/>
        <family val="2"/>
      </rPr>
      <t xml:space="preserve">PCAP: </t>
    </r>
    <r>
      <rPr>
        <sz val="12"/>
        <color theme="1"/>
        <rFont val="Arial"/>
        <family val="2"/>
      </rPr>
      <t xml:space="preserve">Porcentaje de capacitaciones comunitaria </t>
    </r>
  </si>
  <si>
    <r>
      <t xml:space="preserve">Justificaciòn Trimestral:  </t>
    </r>
    <r>
      <rPr>
        <sz val="12"/>
        <color theme="1"/>
        <rFont val="Arial"/>
        <family val="2"/>
      </rPr>
      <t xml:space="preserve">Las promociones de capacitaciones comunitarias cumplio la meta programada. En este periodo se cumplio la meta trazada al llegar al 100% de las promociones de capacitaciones cumunitarias.    </t>
    </r>
    <r>
      <rPr>
        <b/>
        <sz val="12"/>
        <color theme="1"/>
        <rFont val="Arial"/>
        <family val="2"/>
      </rPr>
      <t xml:space="preserve">                                                                                                                                                                       Meta Anual: </t>
    </r>
    <r>
      <rPr>
        <sz val="12"/>
        <color theme="1"/>
        <rFont val="Arial"/>
        <family val="2"/>
      </rPr>
      <t xml:space="preserve">En este periodo se cumplio el 100.00% de la meta al brindar 2 de las 2 promociones de capacitaciones comunitarias programadas.   </t>
    </r>
    <r>
      <rPr>
        <b/>
        <sz val="12"/>
        <color theme="1"/>
        <rFont val="Arial"/>
        <family val="2"/>
      </rPr>
      <t xml:space="preserve">                                                                                                                                </t>
    </r>
  </si>
  <si>
    <r>
      <rPr>
        <b/>
        <sz val="12"/>
        <color theme="1"/>
        <rFont val="Arial"/>
        <family val="2"/>
      </rPr>
      <t>PBLC:</t>
    </r>
    <r>
      <rPr>
        <sz val="12"/>
        <color theme="1"/>
        <rFont val="Arial"/>
        <family val="2"/>
      </rPr>
      <t xml:space="preserve"> Porcentaje de brigadas de limpieza coordinadas</t>
    </r>
  </si>
  <si>
    <r>
      <t xml:space="preserve">Justificaciòn Trimestral:  </t>
    </r>
    <r>
      <rPr>
        <sz val="12"/>
        <color theme="1"/>
        <rFont val="Arial"/>
        <family val="2"/>
      </rPr>
      <t xml:space="preserve">Coordinación de Brigadas de limpieza se vio incrementada debido a las diferentes actividades realizadas en cuanto a los Programas de Brigadas de limpieza por el paso del Huracan Beryl,  La Tormenta Helene y la Jornada vecinal de acopio de residuos sòlidos reciclables ¨RECAPACICLA¨.  lo que provoco que se realizará  Coordinaciòn de Brigadas de limpieza extras a lo considerado. Este periodo se vio incrementada la meta trazada al llegar al 200% de la coordinaciòn de Brigadas de limpieza programadas.                                                                                                                                                                                                                                                                                                                                                                 </t>
    </r>
    <r>
      <rPr>
        <b/>
        <sz val="12"/>
        <color theme="1"/>
        <rFont val="Arial"/>
        <family val="2"/>
      </rPr>
      <t>Meta Anual:</t>
    </r>
    <r>
      <rPr>
        <sz val="12"/>
        <color theme="1"/>
        <rFont val="Arial"/>
        <family val="2"/>
      </rPr>
      <t xml:space="preserve"> En este periodo se cumplio el 133.33%  de la meta al brindar 20 de los 15 Coordinaciòn de Brigadas de limpieza programados.                                                                                  </t>
    </r>
    <r>
      <rPr>
        <b/>
        <sz val="12"/>
        <color theme="1"/>
        <rFont val="Arial"/>
        <family val="2"/>
      </rPr>
      <t xml:space="preserve">                                                                                                                                                                                                                                                                                                 </t>
    </r>
  </si>
  <si>
    <r>
      <rPr>
        <b/>
        <sz val="12"/>
        <color theme="1"/>
        <rFont val="Arial"/>
        <family val="2"/>
      </rPr>
      <t>PECCD:</t>
    </r>
    <r>
      <rPr>
        <sz val="12"/>
        <color theme="1"/>
        <rFont val="Arial"/>
        <family val="2"/>
      </rPr>
      <t xml:space="preserve"> Porcentaje de eventos Cívicos,Culturales y Deportivos realizados</t>
    </r>
  </si>
  <si>
    <r>
      <t xml:space="preserve">Justificaciòn Trimestral: </t>
    </r>
    <r>
      <rPr>
        <sz val="12"/>
        <color theme="1"/>
        <rFont val="Arial"/>
        <family val="2"/>
      </rPr>
      <t xml:space="preserve">Los eventos Cìvicos, Culturales y Deportivos cumplio la meta programada. En este periodo se cumplio la meta trazada al llegar al 100% de los eventos Civicos, culturales y Deportivos.                                                            </t>
    </r>
    <r>
      <rPr>
        <b/>
        <sz val="12"/>
        <color theme="1"/>
        <rFont val="Arial"/>
        <family val="2"/>
      </rPr>
      <t xml:space="preserve">                                                                                                                          Meta Anual: </t>
    </r>
    <r>
      <rPr>
        <sz val="12"/>
        <color theme="1"/>
        <rFont val="Arial"/>
        <family val="2"/>
      </rPr>
      <t xml:space="preserve">En este periodo se cumplio el 112.50%  de la meta al brindar 9 de los 8 Eventos Civicos, Culturales y Deportivos Programados.   </t>
    </r>
    <r>
      <rPr>
        <b/>
        <sz val="12"/>
        <color theme="1"/>
        <rFont val="Arial"/>
        <family val="2"/>
      </rPr>
      <t xml:space="preserve">                                                                                                                                                                                                            </t>
    </r>
  </si>
  <si>
    <r>
      <rPr>
        <b/>
        <sz val="12"/>
        <color theme="1"/>
        <rFont val="Arial"/>
        <family val="2"/>
      </rPr>
      <t>Justificacion Trimestral:</t>
    </r>
    <r>
      <rPr>
        <sz val="12"/>
        <color theme="1"/>
        <rFont val="Arial"/>
        <family val="2"/>
      </rPr>
      <t xml:space="preserve"> El indicador de proposito se modificó con la actualización del PMD 2021-2024. Dejandolo como el indice  de avance en el componente de planeacion del ciclo presupuestario evaluado por la SHCP.
En el Segundo trimestre el avance alcanzado del 100% se obtuvo al lograr el porcentaje programado y corresponde al resultado obtenido en la evaluacion 2024.
</t>
    </r>
    <r>
      <rPr>
        <b/>
        <sz val="12"/>
        <color theme="1"/>
        <rFont val="Arial"/>
        <family val="2"/>
      </rPr>
      <t>Justificación Anual:</t>
    </r>
    <r>
      <rPr>
        <sz val="12"/>
        <color theme="1"/>
        <rFont val="Arial"/>
        <family val="2"/>
      </rPr>
      <t xml:space="preserve"> Al ser un indicador NO ACUMULATIVO  en este trimestre el avance anual es similar al avance trimestral.</t>
    </r>
  </si>
  <si>
    <r>
      <t xml:space="preserve">Meta Trimestral: </t>
    </r>
    <r>
      <rPr>
        <sz val="12"/>
        <color theme="1"/>
        <rFont val="Arial"/>
        <family val="2"/>
      </rPr>
      <t>Se obtuvo el 100 %  de la meta trimestral.</t>
    </r>
    <r>
      <rPr>
        <b/>
        <sz val="12"/>
        <color theme="1"/>
        <rFont val="Arial"/>
        <family val="2"/>
      </rPr>
      <t xml:space="preserve">
Justificación Anual: </t>
    </r>
    <r>
      <rPr>
        <sz val="12"/>
        <color theme="1"/>
        <rFont val="Arial"/>
        <family val="2"/>
      </rPr>
      <t>Se obtuvo el 113.33 %  de la meta anual.</t>
    </r>
  </si>
  <si>
    <r>
      <t xml:space="preserve">Justificacion Trimestral:  </t>
    </r>
    <r>
      <rPr>
        <sz val="12"/>
        <color theme="1"/>
        <rFont val="Arial"/>
        <family val="2"/>
      </rPr>
      <t>Se obtuvo el 100 %  de la meta trimestral.</t>
    </r>
    <r>
      <rPr>
        <b/>
        <sz val="12"/>
        <color theme="1"/>
        <rFont val="Arial"/>
        <family val="2"/>
      </rPr>
      <t xml:space="preserve">
Justificación Anual: </t>
    </r>
    <r>
      <rPr>
        <sz val="12"/>
        <color theme="1"/>
        <rFont val="Arial"/>
        <family val="2"/>
      </rPr>
      <t>Se obtuvo el 95.85 %  de la meta anual.</t>
    </r>
  </si>
  <si>
    <r>
      <t xml:space="preserve">Justificacion Trimestral: </t>
    </r>
    <r>
      <rPr>
        <sz val="12"/>
        <color theme="1"/>
        <rFont val="Arial"/>
        <family val="2"/>
      </rPr>
      <t>Se obtuvo el 100 %  de la meta trimestral.</t>
    </r>
    <r>
      <rPr>
        <b/>
        <sz val="12"/>
        <color theme="1"/>
        <rFont val="Arial"/>
        <family val="2"/>
      </rPr>
      <t xml:space="preserve">
Justificación Anual: </t>
    </r>
    <r>
      <rPr>
        <sz val="12"/>
        <color theme="1"/>
        <rFont val="Arial"/>
        <family val="2"/>
      </rPr>
      <t>Se obtuvo el 47.12  %  de la meta anual.</t>
    </r>
  </si>
  <si>
    <r>
      <t>Justificacion Trimestral:</t>
    </r>
    <r>
      <rPr>
        <sz val="12"/>
        <color theme="1"/>
        <rFont val="Arial"/>
        <family val="2"/>
      </rPr>
      <t xml:space="preserve"> Se cumplio con la meta establecida de tres proyectos concluidos: Integración del 3er Informe de Gobierno Municipal, 15 nuevos trámites digitales y la coordinación para la convocatoria de Presupuesto Participativo 2024.
</t>
    </r>
    <r>
      <rPr>
        <b/>
        <sz val="12"/>
        <color theme="1"/>
        <rFont val="Arial"/>
        <family val="2"/>
      </rPr>
      <t>Justificación Anual</t>
    </r>
    <r>
      <rPr>
        <sz val="12"/>
        <color theme="1"/>
        <rFont val="Arial"/>
        <family val="2"/>
      </rPr>
      <t>: Se alcanzó un 83.33% de avance con la ejecución de los tres proyectos programados.</t>
    </r>
  </si>
  <si>
    <r>
      <t xml:space="preserve">Justificacion Trimestral: </t>
    </r>
    <r>
      <rPr>
        <sz val="12"/>
        <color theme="1"/>
        <rFont val="Arial"/>
        <family val="2"/>
      </rPr>
      <t>Al cierre del trimestre sigue en procedimiento de elaboración de expedientes técnicos, y en este trimestre se logro un avance del 20.41%</t>
    </r>
    <r>
      <rPr>
        <b/>
        <sz val="12"/>
        <color theme="1"/>
        <rFont val="Arial"/>
        <family val="2"/>
      </rPr>
      <t xml:space="preserve">
Justificación Anual: </t>
    </r>
    <r>
      <rPr>
        <sz val="12"/>
        <color theme="1"/>
        <rFont val="Arial"/>
        <family val="2"/>
      </rPr>
      <t>Sigue el procedimiento de elaboración de expedientes técnicos por lo que el avance anual es del 12.62%</t>
    </r>
  </si>
  <si>
    <r>
      <t xml:space="preserve">Justificacion Trimestral:  </t>
    </r>
    <r>
      <rPr>
        <sz val="12"/>
        <color theme="1"/>
        <rFont val="Arial"/>
        <family val="2"/>
      </rPr>
      <t>Se cumplió con lo planeado respecto de: saneamiento financiero, nomina seguridad publica y nominas. Se siguen elaborando los expedientes técnicos para la ejecución de obras. Por lo que solo se alcanzó el 92.43% en el trimestre.</t>
    </r>
    <r>
      <rPr>
        <b/>
        <sz val="12"/>
        <color theme="1"/>
        <rFont val="Arial"/>
        <family val="2"/>
      </rPr>
      <t xml:space="preserve">
Justificación Anual: </t>
    </r>
    <r>
      <rPr>
        <sz val="12"/>
        <color theme="1"/>
        <rFont val="Arial"/>
        <family val="2"/>
      </rPr>
      <t xml:space="preserve"> Se siguen elaborando los expedientes técnicos para la ejecución de obras por lo que el avance anual es del 68.03%</t>
    </r>
  </si>
  <si>
    <r>
      <t xml:space="preserve">Justificacion Trimestral: </t>
    </r>
    <r>
      <rPr>
        <sz val="12"/>
        <color theme="1"/>
        <rFont val="Arial"/>
        <family val="2"/>
      </rPr>
      <t>El resultado obtenido en el Diagnóstico PBR-SED 2024 representó un avance del 100.89% en el Índice de Consolidación, reportado desde el 3cer trimestre 2024.</t>
    </r>
    <r>
      <rPr>
        <b/>
        <sz val="12"/>
        <color theme="1"/>
        <rFont val="Arial"/>
        <family val="2"/>
      </rPr>
      <t xml:space="preserve">
Justificación Anual: </t>
    </r>
    <r>
      <rPr>
        <sz val="12"/>
        <color theme="1"/>
        <rFont val="Arial"/>
        <family val="2"/>
      </rPr>
      <t>Al ser un indicador NO ACUMULATIVO  en este trimestre el avance anual es similar al avance trimestral.</t>
    </r>
  </si>
  <si>
    <r>
      <rPr>
        <b/>
        <sz val="12"/>
        <color theme="1"/>
        <rFont val="Arial"/>
        <family val="2"/>
      </rPr>
      <t xml:space="preserve">Justificacion Trimestral: </t>
    </r>
    <r>
      <rPr>
        <sz val="12"/>
        <color theme="1"/>
        <rFont val="Arial"/>
        <family val="2"/>
      </rPr>
      <t xml:space="preserve">Se realizarón 2 aspectos suceptibles de mejora en las herramientas de Planeación, el Formato de Seguimiento de avance en cumplimiento de metas y objetivos 2023 y la Cédula de avance de cumplimiento de los objetivos y metas 2024
</t>
    </r>
    <r>
      <rPr>
        <b/>
        <sz val="12"/>
        <color theme="1"/>
        <rFont val="Arial"/>
        <family val="2"/>
      </rPr>
      <t>Justificación Anual:</t>
    </r>
    <r>
      <rPr>
        <sz val="12"/>
        <color theme="1"/>
        <rFont val="Arial"/>
        <family val="2"/>
      </rPr>
      <t xml:space="preserve"> Se obtiene un 75% de avance de acuerdo a lo planeado, 2 aspectos suceptibles cumplidos. </t>
    </r>
  </si>
  <si>
    <r>
      <rPr>
        <b/>
        <sz val="12"/>
        <color theme="1"/>
        <rFont val="Arial"/>
        <family val="2"/>
      </rPr>
      <t xml:space="preserve">Justificacion Trimestral: </t>
    </r>
    <r>
      <rPr>
        <sz val="12"/>
        <color theme="1"/>
        <rFont val="Arial"/>
        <family val="2"/>
      </rPr>
      <t xml:space="preserve">Se realizarón 1 sesiones del COPLADEMUN, de acuerdo a nuesro calendario de programacion cumplimos esta meta al 100%
</t>
    </r>
    <r>
      <rPr>
        <b/>
        <sz val="12"/>
        <color theme="1"/>
        <rFont val="Arial"/>
        <family val="2"/>
      </rPr>
      <t>Justificación Anual:</t>
    </r>
    <r>
      <rPr>
        <sz val="12"/>
        <color theme="1"/>
        <rFont val="Arial"/>
        <family val="2"/>
      </rPr>
      <t xml:space="preserve"> Se obtiene un 83.33% de avance de acuerdo a lo planeado, 1 Reunion organizada</t>
    </r>
  </si>
  <si>
    <r>
      <rPr>
        <b/>
        <sz val="12"/>
        <color theme="1"/>
        <rFont val="Arial"/>
        <family val="2"/>
      </rPr>
      <t xml:space="preserve">Justificación trimestral:  </t>
    </r>
    <r>
      <rPr>
        <sz val="12"/>
        <color theme="1"/>
        <rFont val="Arial"/>
        <family val="2"/>
      </rPr>
      <t xml:space="preserve">Se diseñó el Sistema Estadístico de Inclusión a las Personas con discapacidad y accesibilidad universal, con el objetivo de establecer actividades acordes a su quehacer institucional que contribuyan a favorecer a esta población en materia de atención y accesibilidad universal con base en la Metodología Marco Lógico.  Por lo que se crea la red de enlaces con servidoras y servidores públicos, quienes participaron en 2 capacitaciones distintas.                   
</t>
    </r>
    <r>
      <rPr>
        <b/>
        <sz val="12"/>
        <color theme="1"/>
        <rFont val="Arial"/>
        <family val="2"/>
      </rPr>
      <t xml:space="preserve">Justificación anual:  </t>
    </r>
    <r>
      <rPr>
        <sz val="12"/>
        <color theme="1"/>
        <rFont val="Arial"/>
        <family val="2"/>
      </rPr>
      <t xml:space="preserve"> Se darpa seguimiento al curso   de Lengua de Señas Mexicana básico 1, y las dependencias han solicitado cursos especificos para sus areas, por lo que esta meta se incrementará.    </t>
    </r>
  </si>
  <si>
    <r>
      <rPr>
        <b/>
        <sz val="12"/>
        <color theme="1"/>
        <rFont val="Arial"/>
        <family val="2"/>
      </rPr>
      <t xml:space="preserve">Justificacion Trimestral: </t>
    </r>
    <r>
      <rPr>
        <sz val="12"/>
        <color theme="1"/>
        <rFont val="Arial"/>
        <family val="2"/>
      </rPr>
      <t xml:space="preserve">Se realizarón 8 verifiaciones a difertenes obras de la ciudad en temas de accesibilidad logrando el 100% en este trimestre
</t>
    </r>
    <r>
      <rPr>
        <b/>
        <sz val="12"/>
        <color theme="1"/>
        <rFont val="Arial"/>
        <family val="2"/>
      </rPr>
      <t>Justificación Anual:</t>
    </r>
    <r>
      <rPr>
        <sz val="12"/>
        <color theme="1"/>
        <rFont val="Arial"/>
        <family val="2"/>
      </rPr>
      <t xml:space="preserve"> Se obtiene un 75% anual de avance de acuerdo a lo planeado.</t>
    </r>
  </si>
  <si>
    <r>
      <rPr>
        <b/>
        <sz val="12"/>
        <color theme="1"/>
        <rFont val="Arial"/>
        <family val="2"/>
      </rPr>
      <t xml:space="preserve">Justificacion </t>
    </r>
    <r>
      <rPr>
        <sz val="12"/>
        <color theme="1"/>
        <rFont val="Arial"/>
        <family val="2"/>
      </rPr>
      <t xml:space="preserve">Trimestral: logramos un 100% de cumplimiento al atender el total de nuestras metas planeadas
</t>
    </r>
    <r>
      <rPr>
        <b/>
        <sz val="12"/>
        <color theme="1"/>
        <rFont val="Arial"/>
        <family val="2"/>
      </rPr>
      <t>Justificación Anual:</t>
    </r>
    <r>
      <rPr>
        <sz val="12"/>
        <color theme="1"/>
        <rFont val="Arial"/>
        <family val="2"/>
      </rPr>
      <t xml:space="preserve"> Trimestral: las metas de esta actividad se veran reflejadas apartir del tercer trimestre del 2024 logrando un 50 % de avance anual </t>
    </r>
  </si>
  <si>
    <r>
      <rPr>
        <b/>
        <sz val="12"/>
        <color theme="1"/>
        <rFont val="Arial"/>
        <family val="2"/>
      </rPr>
      <t xml:space="preserve">Justificacion Trimestral: </t>
    </r>
    <r>
      <rPr>
        <sz val="12"/>
        <color theme="1"/>
        <rFont val="Arial"/>
        <family val="2"/>
      </rPr>
      <t xml:space="preserve">de acuerdo a nuestra programacion se realizo 1 capacitacion , logrando un 100% en nuestra meta trimestral
</t>
    </r>
    <r>
      <rPr>
        <b/>
        <sz val="12"/>
        <color theme="1"/>
        <rFont val="Arial"/>
        <family val="2"/>
      </rPr>
      <t>Justificación Anual:</t>
    </r>
    <r>
      <rPr>
        <sz val="12"/>
        <color theme="1"/>
        <rFont val="Arial"/>
        <family val="2"/>
      </rPr>
      <t xml:space="preserve"> Se obtiene un 75% anual de avance de acuerdo a lo planeado.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</si>
</sst>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13" x14ac:knownFonts="1">
    <font>
      <sz val="12"/>
      <color theme="1"/>
      <name val="Calibri"/>
      <family val="2"/>
      <scheme val="minor"/>
    </font>
    <font>
      <b/>
      <sz val="14"/>
      <color theme="1"/>
      <name val="Arial"/>
      <family val="2"/>
    </font>
    <font>
      <sz val="12"/>
      <color theme="1"/>
      <name val="Calibri"/>
      <family val="2"/>
      <scheme val="minor"/>
    </font>
    <font>
      <b/>
      <sz val="12"/>
      <color theme="1"/>
      <name val="Arial"/>
      <family val="2"/>
    </font>
    <font>
      <sz val="8"/>
      <name val="Calibri"/>
      <family val="2"/>
      <scheme val="minor"/>
    </font>
    <font>
      <b/>
      <sz val="11"/>
      <color theme="1"/>
      <name val="Arial"/>
      <family val="2"/>
    </font>
    <font>
      <sz val="11"/>
      <color theme="1"/>
      <name val="Arial"/>
      <family val="2"/>
    </font>
    <font>
      <b/>
      <sz val="18"/>
      <color theme="1"/>
      <name val="Arial"/>
      <family val="2"/>
    </font>
    <font>
      <sz val="14"/>
      <color theme="1"/>
      <name val="Arial"/>
      <family val="2"/>
    </font>
    <font>
      <sz val="12"/>
      <color theme="1"/>
      <name val="Arial"/>
      <family val="2"/>
    </font>
    <font>
      <sz val="12"/>
      <color rgb="FF000000"/>
      <name val="Arial"/>
      <family val="2"/>
    </font>
    <font>
      <b/>
      <sz val="12"/>
      <color rgb="FF000000"/>
      <name val="Arial"/>
      <family val="2"/>
    </font>
    <font>
      <sz val="14"/>
      <color rgb="FF00000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2F2F2"/>
        <bgColor rgb="FFF2F2F2"/>
      </patternFill>
    </fill>
    <fill>
      <patternFill patternType="solid">
        <fgColor theme="0"/>
        <bgColor indexed="64"/>
      </patternFill>
    </fill>
    <fill>
      <patternFill patternType="solid">
        <fgColor rgb="FFD8D8D8"/>
        <bgColor rgb="FFD8D8D8"/>
      </patternFill>
    </fill>
  </fills>
  <borders count="1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20">
    <xf numFmtId="0" fontId="0" fillId="0" borderId="0" xfId="0"/>
    <xf numFmtId="0" fontId="1" fillId="0" borderId="5" xfId="0" applyFont="1" applyBorder="1" applyAlignment="1">
      <alignment vertical="center"/>
    </xf>
    <xf numFmtId="1" fontId="8" fillId="3" borderId="10"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44" fontId="8" fillId="4" borderId="10" xfId="2" applyFont="1" applyFill="1" applyBorder="1" applyAlignment="1">
      <alignment horizontal="center" vertical="center" wrapText="1"/>
    </xf>
    <xf numFmtId="0" fontId="9" fillId="0" borderId="0" xfId="0" applyFont="1"/>
    <xf numFmtId="0" fontId="9" fillId="0" borderId="4" xfId="0" applyFont="1" applyBorder="1"/>
    <xf numFmtId="0" fontId="9" fillId="0" borderId="1" xfId="0" applyFont="1" applyBorder="1"/>
    <xf numFmtId="0" fontId="9" fillId="0" borderId="2" xfId="0" applyFont="1" applyBorder="1"/>
    <xf numFmtId="0" fontId="9" fillId="0" borderId="5" xfId="0" applyFont="1" applyBorder="1"/>
    <xf numFmtId="0" fontId="9" fillId="0" borderId="3" xfId="0" applyFont="1" applyBorder="1"/>
    <xf numFmtId="0" fontId="3" fillId="0" borderId="0" xfId="0" applyFont="1" applyAlignment="1">
      <alignment vertical="center"/>
    </xf>
    <xf numFmtId="0" fontId="3" fillId="2" borderId="10" xfId="0" applyFont="1" applyFill="1" applyBorder="1" applyAlignment="1">
      <alignment horizontal="center" vertical="center" wrapText="1"/>
    </xf>
    <xf numFmtId="10" fontId="8" fillId="3" borderId="10" xfId="0" applyNumberFormat="1" applyFont="1" applyFill="1" applyBorder="1" applyAlignment="1">
      <alignment horizontal="center" vertical="center"/>
    </xf>
    <xf numFmtId="164" fontId="8" fillId="2" borderId="10" xfId="1" applyNumberFormat="1" applyFont="1" applyFill="1" applyBorder="1" applyAlignment="1">
      <alignment horizontal="center" vertical="center"/>
    </xf>
    <xf numFmtId="9" fontId="8" fillId="2" borderId="10" xfId="1" applyFont="1" applyFill="1" applyBorder="1" applyAlignment="1">
      <alignment horizontal="center" vertical="center"/>
    </xf>
    <xf numFmtId="2" fontId="8" fillId="2" borderId="10" xfId="0" applyNumberFormat="1" applyFont="1" applyFill="1" applyBorder="1" applyAlignment="1">
      <alignment horizontal="center" vertical="center"/>
    </xf>
    <xf numFmtId="1" fontId="8" fillId="4" borderId="10" xfId="0" applyNumberFormat="1" applyFont="1" applyFill="1" applyBorder="1" applyAlignment="1">
      <alignment horizontal="center" vertical="center"/>
    </xf>
    <xf numFmtId="1" fontId="8" fillId="3" borderId="10" xfId="0" applyNumberFormat="1" applyFont="1" applyFill="1" applyBorder="1" applyAlignment="1">
      <alignment horizontal="center" vertical="center"/>
    </xf>
    <xf numFmtId="4" fontId="8" fillId="4" borderId="10" xfId="0" applyNumberFormat="1" applyFont="1" applyFill="1" applyBorder="1" applyAlignment="1">
      <alignment horizontal="center" vertical="center"/>
    </xf>
    <xf numFmtId="4" fontId="8" fillId="3" borderId="10" xfId="0" applyNumberFormat="1" applyFont="1" applyFill="1" applyBorder="1" applyAlignment="1">
      <alignment horizontal="center" vertical="center"/>
    </xf>
    <xf numFmtId="44" fontId="8" fillId="4" borderId="10" xfId="2" applyFont="1" applyFill="1" applyBorder="1" applyAlignment="1">
      <alignment horizontal="center" vertical="center"/>
    </xf>
    <xf numFmtId="10" fontId="8" fillId="4" borderId="10" xfId="1" applyNumberFormat="1" applyFont="1" applyFill="1" applyBorder="1" applyAlignment="1">
      <alignment horizontal="center" vertical="center"/>
    </xf>
    <xf numFmtId="10" fontId="8" fillId="4" borderId="10" xfId="0" applyNumberFormat="1" applyFont="1" applyFill="1" applyBorder="1" applyAlignment="1">
      <alignment horizontal="center" vertical="center"/>
    </xf>
    <xf numFmtId="9" fontId="8" fillId="3" borderId="10" xfId="1" applyFont="1" applyFill="1" applyBorder="1" applyAlignment="1">
      <alignment horizontal="center" vertical="center"/>
    </xf>
    <xf numFmtId="1" fontId="8" fillId="2" borderId="10" xfId="0" applyNumberFormat="1" applyFont="1" applyFill="1" applyBorder="1" applyAlignment="1">
      <alignment horizontal="center" vertical="center"/>
    </xf>
    <xf numFmtId="2" fontId="8" fillId="4" borderId="10" xfId="0" applyNumberFormat="1" applyFont="1" applyFill="1" applyBorder="1" applyAlignment="1">
      <alignment horizontal="center" vertical="center"/>
    </xf>
    <xf numFmtId="2" fontId="8" fillId="3" borderId="10"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2" fontId="8" fillId="8" borderId="10" xfId="0" applyNumberFormat="1" applyFont="1" applyFill="1" applyBorder="1" applyAlignment="1">
      <alignment horizontal="center" vertical="center"/>
    </xf>
    <xf numFmtId="2" fontId="8" fillId="6" borderId="10" xfId="0" applyNumberFormat="1" applyFont="1" applyFill="1" applyBorder="1" applyAlignment="1">
      <alignment horizontal="center" vertical="center"/>
    </xf>
    <xf numFmtId="2" fontId="8" fillId="6" borderId="10"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xf>
    <xf numFmtId="1" fontId="8" fillId="0" borderId="0" xfId="0" applyNumberFormat="1" applyFont="1" applyAlignment="1">
      <alignment horizontal="center" vertical="center"/>
    </xf>
    <xf numFmtId="0" fontId="3" fillId="3" borderId="9" xfId="0" applyFont="1" applyFill="1" applyBorder="1" applyAlignment="1">
      <alignment horizontal="left" vertical="center" wrapText="1"/>
    </xf>
    <xf numFmtId="0" fontId="9" fillId="3" borderId="10" xfId="0" applyFont="1" applyFill="1" applyBorder="1" applyAlignment="1">
      <alignment vertical="center" wrapText="1"/>
    </xf>
    <xf numFmtId="0" fontId="8" fillId="3" borderId="10" xfId="0"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0" fontId="8" fillId="3" borderId="10" xfId="0" applyFont="1" applyFill="1" applyBorder="1" applyAlignment="1">
      <alignment horizontal="center" vertical="center"/>
    </xf>
    <xf numFmtId="10" fontId="8" fillId="4" borderId="10" xfId="0" applyNumberFormat="1" applyFont="1" applyFill="1" applyBorder="1" applyAlignment="1">
      <alignment horizontal="center" vertical="center" wrapText="1"/>
    </xf>
    <xf numFmtId="10" fontId="8" fillId="4" borderId="10" xfId="1" applyNumberFormat="1" applyFont="1" applyFill="1" applyBorder="1" applyAlignment="1">
      <alignment horizontal="center" vertical="center" wrapText="1"/>
    </xf>
    <xf numFmtId="0" fontId="3" fillId="4" borderId="10" xfId="0" applyFont="1" applyFill="1" applyBorder="1" applyAlignment="1">
      <alignment horizontal="justify" vertical="justify" wrapText="1"/>
    </xf>
    <xf numFmtId="0" fontId="3" fillId="4" borderId="11" xfId="0" applyFont="1" applyFill="1" applyBorder="1" applyAlignment="1">
      <alignment horizontal="justify" vertical="justify" wrapText="1"/>
    </xf>
    <xf numFmtId="0" fontId="3"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8" fillId="4" borderId="10" xfId="0" applyFont="1" applyFill="1" applyBorder="1" applyAlignment="1">
      <alignment horizontal="center" vertical="center" wrapText="1"/>
    </xf>
    <xf numFmtId="2" fontId="8" fillId="4" borderId="10" xfId="0" applyNumberFormat="1" applyFont="1" applyFill="1" applyBorder="1" applyAlignment="1">
      <alignment horizontal="center" vertical="center" wrapText="1"/>
    </xf>
    <xf numFmtId="0" fontId="8" fillId="4" borderId="10" xfId="0" applyFont="1" applyFill="1" applyBorder="1" applyAlignment="1">
      <alignment horizontal="center" vertical="center"/>
    </xf>
    <xf numFmtId="0" fontId="3" fillId="4" borderId="10"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9" fillId="3" borderId="9" xfId="0" applyFont="1" applyFill="1" applyBorder="1" applyAlignment="1">
      <alignment horizontal="left" vertical="center" wrapText="1"/>
    </xf>
    <xf numFmtId="2" fontId="8" fillId="3" borderId="10" xfId="0" applyNumberFormat="1" applyFont="1" applyFill="1" applyBorder="1" applyAlignment="1">
      <alignment horizontal="center" vertical="center" wrapText="1"/>
    </xf>
    <xf numFmtId="0" fontId="9" fillId="3" borderId="10" xfId="0" applyFont="1" applyFill="1" applyBorder="1" applyAlignment="1">
      <alignment horizontal="justify" vertical="center" wrapText="1"/>
    </xf>
    <xf numFmtId="0" fontId="9" fillId="3" borderId="11" xfId="0" applyFont="1" applyFill="1" applyBorder="1" applyAlignment="1">
      <alignment horizontal="justify" vertical="center" wrapText="1"/>
    </xf>
    <xf numFmtId="10" fontId="8" fillId="4" borderId="15" xfId="1" applyNumberFormat="1" applyFont="1" applyFill="1" applyBorder="1" applyAlignment="1">
      <alignment horizontal="center" vertical="center" wrapText="1"/>
    </xf>
    <xf numFmtId="10" fontId="8" fillId="4" borderId="16" xfId="1" applyNumberFormat="1" applyFont="1" applyFill="1" applyBorder="1" applyAlignment="1">
      <alignment horizontal="center" vertical="center" wrapText="1"/>
    </xf>
    <xf numFmtId="0" fontId="9" fillId="4" borderId="9" xfId="0" applyFont="1" applyFill="1" applyBorder="1" applyAlignment="1">
      <alignment horizontal="justify" vertical="center" wrapText="1"/>
    </xf>
    <xf numFmtId="10" fontId="8" fillId="3" borderId="10" xfId="1" applyNumberFormat="1" applyFont="1" applyFill="1" applyBorder="1" applyAlignment="1">
      <alignment horizontal="center" vertical="center" wrapText="1"/>
    </xf>
    <xf numFmtId="165" fontId="8" fillId="4" borderId="10" xfId="0" applyNumberFormat="1" applyFont="1" applyFill="1" applyBorder="1" applyAlignment="1">
      <alignment horizontal="center" vertical="center" wrapText="1"/>
    </xf>
    <xf numFmtId="0" fontId="1" fillId="0" borderId="0" xfId="0" applyFont="1" applyAlignment="1">
      <alignment horizontal="center"/>
    </xf>
    <xf numFmtId="0" fontId="1" fillId="0" borderId="3" xfId="0" applyFont="1" applyBorder="1" applyAlignment="1">
      <alignment horizontal="center"/>
    </xf>
    <xf numFmtId="0" fontId="1" fillId="0" borderId="0" xfId="0" applyFont="1" applyAlignment="1">
      <alignment horizontal="center" vertical="center"/>
    </xf>
    <xf numFmtId="0" fontId="1"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wrapText="1"/>
    </xf>
    <xf numFmtId="10" fontId="8" fillId="3" borderId="10" xfId="0" applyNumberFormat="1" applyFont="1" applyFill="1" applyBorder="1" applyAlignment="1">
      <alignment horizontal="center" vertical="center"/>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9" xfId="0" applyFont="1" applyFill="1" applyBorder="1" applyAlignment="1">
      <alignment horizontal="justify" vertical="center" wrapText="1"/>
    </xf>
    <xf numFmtId="0" fontId="9" fillId="3" borderId="10" xfId="0" applyFont="1" applyFill="1" applyBorder="1" applyAlignment="1">
      <alignment horizontal="left" vertical="center" wrapText="1"/>
    </xf>
    <xf numFmtId="10" fontId="8" fillId="3" borderId="10" xfId="0" applyNumberFormat="1"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2" borderId="10" xfId="0" applyFont="1" applyFill="1" applyBorder="1" applyAlignment="1">
      <alignment horizontal="center" vertical="center" wrapText="1"/>
    </xf>
    <xf numFmtId="9" fontId="8" fillId="2" borderId="10" xfId="1" applyFont="1" applyFill="1" applyBorder="1" applyAlignment="1">
      <alignment horizontal="center" vertical="center" wrapText="1"/>
    </xf>
    <xf numFmtId="0" fontId="8" fillId="2" borderId="10" xfId="0" applyFont="1" applyFill="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1" fontId="3" fillId="4" borderId="10" xfId="0" applyNumberFormat="1" applyFont="1" applyFill="1" applyBorder="1" applyAlignment="1">
      <alignment horizontal="left" vertical="center" wrapText="1"/>
    </xf>
    <xf numFmtId="1" fontId="3" fillId="4" borderId="11" xfId="0" applyNumberFormat="1" applyFont="1" applyFill="1" applyBorder="1" applyAlignment="1">
      <alignment horizontal="left" vertical="center" wrapText="1"/>
    </xf>
    <xf numFmtId="1" fontId="3" fillId="3" borderId="10"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2" fillId="5" borderId="10" xfId="0" applyFont="1" applyFill="1" applyBorder="1" applyAlignment="1">
      <alignment horizontal="center" vertical="center" wrapText="1"/>
    </xf>
    <xf numFmtId="0" fontId="12" fillId="5" borderId="10" xfId="0" applyFont="1" applyFill="1" applyBorder="1" applyAlignment="1">
      <alignment horizontal="center" vertical="center"/>
    </xf>
    <xf numFmtId="0" fontId="11" fillId="5" borderId="10" xfId="0" applyFont="1" applyFill="1" applyBorder="1" applyAlignment="1">
      <alignment horizontal="left" vertical="center" wrapText="1"/>
    </xf>
    <xf numFmtId="3" fontId="12" fillId="5" borderId="10" xfId="0" applyNumberFormat="1" applyFont="1" applyFill="1" applyBorder="1" applyAlignment="1">
      <alignment horizontal="center" vertical="center" wrapText="1"/>
    </xf>
    <xf numFmtId="1" fontId="9" fillId="4" borderId="10" xfId="0" applyNumberFormat="1" applyFont="1" applyFill="1" applyBorder="1" applyAlignment="1">
      <alignment horizontal="left" vertical="center" wrapText="1"/>
    </xf>
    <xf numFmtId="1" fontId="9" fillId="4" borderId="11" xfId="0" applyNumberFormat="1" applyFont="1" applyFill="1" applyBorder="1" applyAlignment="1">
      <alignment horizontal="left" vertical="center" wrapText="1"/>
    </xf>
    <xf numFmtId="1" fontId="9" fillId="3" borderId="10" xfId="0" applyNumberFormat="1" applyFont="1" applyFill="1" applyBorder="1" applyAlignment="1">
      <alignment horizontal="left" vertical="center" wrapText="1"/>
    </xf>
    <xf numFmtId="1" fontId="9" fillId="3" borderId="11" xfId="0" applyNumberFormat="1" applyFont="1" applyFill="1" applyBorder="1" applyAlignment="1">
      <alignment horizontal="left" vertical="center" wrapText="1"/>
    </xf>
    <xf numFmtId="0" fontId="3" fillId="4"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3" fillId="6" borderId="1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xf>
    <xf numFmtId="10" fontId="8" fillId="4" borderId="13" xfId="0" applyNumberFormat="1" applyFont="1" applyFill="1" applyBorder="1" applyAlignment="1">
      <alignment horizontal="center" vertical="center" wrapText="1"/>
    </xf>
    <xf numFmtId="10" fontId="8" fillId="4" borderId="13" xfId="1" applyNumberFormat="1"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cellXfs>
  <cellStyles count="3">
    <cellStyle name="Moneda" xfId="2" builtinId="4"/>
    <cellStyle name="Normal" xfId="0" builtinId="0"/>
    <cellStyle name="Porcentaje" xfId="1"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1355974</xdr:colOff>
      <xdr:row>173</xdr:row>
      <xdr:rowOff>618</xdr:rowOff>
    </xdr:from>
    <xdr:ext cx="5018767" cy="1869745"/>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018519" y="190465982"/>
          <a:ext cx="5018767" cy="1869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br>
            <a:rPr lang="es-MX" sz="2000"/>
          </a:br>
          <a:r>
            <a:rPr lang="es-MX" sz="2000"/>
            <a:t>Lic. Jonathan Brunner Eissenvenn</a:t>
          </a:r>
          <a:br>
            <a:rPr lang="es-MX" sz="2000"/>
          </a:br>
          <a:r>
            <a:rPr lang="es-MX" sz="2000"/>
            <a:t>Coordinador Administrativo de la </a:t>
          </a:r>
        </a:p>
        <a:p>
          <a:pPr algn="ctr"/>
          <a:r>
            <a:rPr lang="es-MX" sz="2000"/>
            <a:t>Presidencia</a:t>
          </a:r>
          <a:r>
            <a:rPr lang="es-MX" sz="2000" baseline="0"/>
            <a:t> Municipal</a:t>
          </a:r>
          <a:endParaRPr lang="es-MX" sz="2000"/>
        </a:p>
        <a:p>
          <a:pPr algn="ctr"/>
          <a:r>
            <a:rPr lang="es-MX" sz="2000"/>
            <a:t>Enlace de la MIR</a:t>
          </a:r>
        </a:p>
      </xdr:txBody>
    </xdr:sp>
    <xdr:clientData/>
  </xdr:oneCellAnchor>
  <xdr:oneCellAnchor>
    <xdr:from>
      <xdr:col>7</xdr:col>
      <xdr:colOff>1026103</xdr:colOff>
      <xdr:row>172</xdr:row>
      <xdr:rowOff>165554</xdr:rowOff>
    </xdr:from>
    <xdr:ext cx="4702503"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231460" y="86394018"/>
          <a:ext cx="4702503"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a:t>
          </a:r>
          <a:br>
            <a:rPr lang="es-MX" sz="2000"/>
          </a:br>
          <a:r>
            <a:rPr lang="es-MX" sz="2000"/>
            <a:t>M. C. Enrique Eduardo Encalada Sánchez</a:t>
          </a:r>
        </a:p>
        <a:p>
          <a:pPr algn="ctr"/>
          <a:r>
            <a:rPr lang="es-MX" sz="2000" baseline="0"/>
            <a:t> </a:t>
          </a:r>
          <a:r>
            <a:rPr lang="es-MX" sz="2000"/>
            <a:t> Director de Planeación de la </a:t>
          </a:r>
          <a:br>
            <a:rPr lang="es-MX" sz="2000"/>
          </a:br>
          <a:r>
            <a:rPr lang="es-MX" sz="2000"/>
            <a:t>Dirección General de Planeación Municipal</a:t>
          </a:r>
        </a:p>
      </xdr:txBody>
    </xdr:sp>
    <xdr:clientData/>
  </xdr:oneCellAnchor>
  <xdr:oneCellAnchor>
    <xdr:from>
      <xdr:col>15</xdr:col>
      <xdr:colOff>31749</xdr:colOff>
      <xdr:row>172</xdr:row>
      <xdr:rowOff>84047</xdr:rowOff>
    </xdr:from>
    <xdr:ext cx="5007428"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4588931" y="190341592"/>
          <a:ext cx="5007428"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br>
            <a:rPr lang="es-MX" sz="2000"/>
          </a:br>
          <a:r>
            <a:rPr lang="es-MX" sz="2000"/>
            <a:t>Lic. Berenice Penelope Polanco Cordova</a:t>
          </a:r>
          <a:br>
            <a:rPr lang="es-MX" sz="2000"/>
          </a:br>
          <a:r>
            <a:rPr lang="es-MX" sz="2000"/>
            <a:t>Secretaria Particular de la </a:t>
          </a:r>
        </a:p>
        <a:p>
          <a:pPr algn="ctr"/>
          <a:r>
            <a:rPr lang="es-MX" sz="2000"/>
            <a:t>Presidencia Municipal</a:t>
          </a:r>
        </a:p>
      </xdr:txBody>
    </xdr:sp>
    <xdr:clientData/>
  </xdr:oneCellAnchor>
  <xdr:twoCellAnchor editAs="oneCell">
    <xdr:from>
      <xdr:col>15</xdr:col>
      <xdr:colOff>1679863</xdr:colOff>
      <xdr:row>2</xdr:row>
      <xdr:rowOff>40822</xdr:rowOff>
    </xdr:from>
    <xdr:to>
      <xdr:col>16</xdr:col>
      <xdr:colOff>1557907</xdr:colOff>
      <xdr:row>7</xdr:row>
      <xdr:rowOff>35357</xdr:rowOff>
    </xdr:to>
    <xdr:pic>
      <xdr:nvPicPr>
        <xdr:cNvPr id="7" name="Imagen 6" descr="E:\ADM 2018-2021 Mara Lezama\Imagen de Presidencia\Logos\Presidencia Municipal.jpg">
          <a:extLst>
            <a:ext uri="{FF2B5EF4-FFF2-40B4-BE49-F238E27FC236}">
              <a16:creationId xmlns:a16="http://schemas.microsoft.com/office/drawing/2014/main" id="{53045F5C-B2E7-4303-B018-BEDED2C0395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684" r="6759"/>
        <a:stretch/>
      </xdr:blipFill>
      <xdr:spPr bwMode="auto">
        <a:xfrm>
          <a:off x="26237045" y="456458"/>
          <a:ext cx="2198681" cy="105836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692728</xdr:colOff>
      <xdr:row>2</xdr:row>
      <xdr:rowOff>17321</xdr:rowOff>
    </xdr:from>
    <xdr:to>
      <xdr:col>2</xdr:col>
      <xdr:colOff>1835728</xdr:colOff>
      <xdr:row>7</xdr:row>
      <xdr:rowOff>161068</xdr:rowOff>
    </xdr:to>
    <xdr:pic>
      <xdr:nvPicPr>
        <xdr:cNvPr id="8" name="Imagen 7">
          <a:extLst>
            <a:ext uri="{FF2B5EF4-FFF2-40B4-BE49-F238E27FC236}">
              <a16:creationId xmlns:a16="http://schemas.microsoft.com/office/drawing/2014/main" id="{3D60A74B-3B90-450A-BB6A-6953193DA504}"/>
            </a:ext>
          </a:extLst>
        </xdr:cNvPr>
        <xdr:cNvPicPr>
          <a:picLocks noChangeAspect="1"/>
        </xdr:cNvPicPr>
      </xdr:nvPicPr>
      <xdr:blipFill rotWithShape="1">
        <a:blip xmlns:r="http://schemas.openxmlformats.org/officeDocument/2006/relationships" r:embed="rId2"/>
        <a:srcRect r="61753"/>
        <a:stretch/>
      </xdr:blipFill>
      <xdr:spPr>
        <a:xfrm>
          <a:off x="2355273" y="432957"/>
          <a:ext cx="1143000" cy="1207578"/>
        </a:xfrm>
        <a:prstGeom prst="rect">
          <a:avLst/>
        </a:prstGeom>
      </xdr:spPr>
    </xdr:pic>
    <xdr:clientData/>
  </xdr:twoCellAnchor>
  <xdr:twoCellAnchor editAs="oneCell">
    <xdr:from>
      <xdr:col>15</xdr:col>
      <xdr:colOff>811085</xdr:colOff>
      <xdr:row>2</xdr:row>
      <xdr:rowOff>86592</xdr:rowOff>
    </xdr:from>
    <xdr:to>
      <xdr:col>15</xdr:col>
      <xdr:colOff>1679863</xdr:colOff>
      <xdr:row>6</xdr:row>
      <xdr:rowOff>134835</xdr:rowOff>
    </xdr:to>
    <xdr:pic>
      <xdr:nvPicPr>
        <xdr:cNvPr id="9" name="Imagen 8">
          <a:extLst>
            <a:ext uri="{FF2B5EF4-FFF2-40B4-BE49-F238E27FC236}">
              <a16:creationId xmlns:a16="http://schemas.microsoft.com/office/drawing/2014/main" id="{BE5F4FDF-50A5-4EA0-BEEC-411D2CB8E04B}"/>
            </a:ext>
          </a:extLst>
        </xdr:cNvPr>
        <xdr:cNvPicPr>
          <a:picLocks noChangeAspect="1"/>
        </xdr:cNvPicPr>
      </xdr:nvPicPr>
      <xdr:blipFill rotWithShape="1">
        <a:blip xmlns:r="http://schemas.openxmlformats.org/officeDocument/2006/relationships" r:embed="rId2"/>
        <a:srcRect r="61753"/>
        <a:stretch/>
      </xdr:blipFill>
      <xdr:spPr>
        <a:xfrm>
          <a:off x="25368267" y="502228"/>
          <a:ext cx="868778" cy="9178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8"/>
  <sheetViews>
    <sheetView tabSelected="1" topLeftCell="A151" zoomScale="55" zoomScaleNormal="55" zoomScaleSheetLayoutView="40" workbookViewId="0">
      <selection activeCell="N21" sqref="N21:N22"/>
    </sheetView>
  </sheetViews>
  <sheetFormatPr baseColWidth="10" defaultColWidth="11" defaultRowHeight="15" x14ac:dyDescent="0.2"/>
  <cols>
    <col min="1" max="2" width="11" style="5"/>
    <col min="3" max="3" width="41.25" style="5" customWidth="1"/>
    <col min="4" max="4" width="34.5" style="5" customWidth="1"/>
    <col min="5" max="5" width="24.875" style="5" customWidth="1"/>
    <col min="6" max="6" width="18" style="5" customWidth="1"/>
    <col min="7" max="7" width="20.25" style="5" customWidth="1"/>
    <col min="8" max="8" width="15.625" style="5" customWidth="1"/>
    <col min="9" max="9" width="21.625" style="5" bestFit="1" customWidth="1"/>
    <col min="10" max="10" width="27.75" style="5" customWidth="1"/>
    <col min="11" max="11" width="21.125" style="5" bestFit="1" customWidth="1"/>
    <col min="12" max="12" width="21" style="5" bestFit="1" customWidth="1"/>
    <col min="13" max="14" width="24" style="5" customWidth="1"/>
    <col min="15" max="17" width="30.5" style="5" customWidth="1"/>
    <col min="18" max="16384" width="11" style="5"/>
  </cols>
  <sheetData>
    <row r="1" spans="1:18" x14ac:dyDescent="0.2">
      <c r="A1" s="5" t="s">
        <v>0</v>
      </c>
      <c r="B1" s="5" t="s">
        <v>0</v>
      </c>
      <c r="C1" s="5" t="s">
        <v>0</v>
      </c>
      <c r="D1" s="5" t="s">
        <v>0</v>
      </c>
      <c r="E1" s="5" t="s">
        <v>0</v>
      </c>
      <c r="F1" s="5" t="s">
        <v>0</v>
      </c>
      <c r="G1" s="5" t="s">
        <v>0</v>
      </c>
      <c r="H1" s="5" t="s">
        <v>0</v>
      </c>
      <c r="I1" s="5" t="s">
        <v>0</v>
      </c>
      <c r="J1" s="5" t="s">
        <v>0</v>
      </c>
      <c r="K1" s="5" t="s">
        <v>0</v>
      </c>
      <c r="L1" s="5" t="s">
        <v>0</v>
      </c>
      <c r="M1" s="5" t="s">
        <v>0</v>
      </c>
      <c r="N1" s="5" t="s">
        <v>0</v>
      </c>
      <c r="O1" s="5" t="s">
        <v>0</v>
      </c>
      <c r="P1" s="5" t="s">
        <v>0</v>
      </c>
      <c r="Q1" s="5" t="s">
        <v>0</v>
      </c>
      <c r="R1" s="5" t="s">
        <v>0</v>
      </c>
    </row>
    <row r="2" spans="1:18" x14ac:dyDescent="0.2">
      <c r="A2" s="5" t="s">
        <v>0</v>
      </c>
      <c r="B2" s="5" t="s">
        <v>0</v>
      </c>
      <c r="C2" s="5" t="s">
        <v>0</v>
      </c>
      <c r="D2" s="5" t="s">
        <v>0</v>
      </c>
      <c r="E2" s="5" t="s">
        <v>0</v>
      </c>
      <c r="F2" s="5" t="s">
        <v>0</v>
      </c>
      <c r="G2" s="5" t="s">
        <v>0</v>
      </c>
      <c r="H2" s="5" t="s">
        <v>0</v>
      </c>
      <c r="I2" s="5" t="s">
        <v>0</v>
      </c>
      <c r="J2" s="5" t="s">
        <v>0</v>
      </c>
      <c r="K2" s="5" t="s">
        <v>0</v>
      </c>
      <c r="L2" s="5" t="s">
        <v>0</v>
      </c>
      <c r="M2" s="5" t="s">
        <v>0</v>
      </c>
      <c r="N2" s="5" t="s">
        <v>0</v>
      </c>
      <c r="O2" s="5" t="s">
        <v>0</v>
      </c>
      <c r="P2" s="5" t="s">
        <v>0</v>
      </c>
      <c r="Q2" s="5" t="s">
        <v>0</v>
      </c>
      <c r="R2" s="5" t="s">
        <v>0</v>
      </c>
    </row>
    <row r="3" spans="1:18" x14ac:dyDescent="0.2">
      <c r="A3" s="5" t="s">
        <v>0</v>
      </c>
      <c r="B3" s="5" t="s">
        <v>0</v>
      </c>
      <c r="C3" s="6" t="s">
        <v>0</v>
      </c>
      <c r="D3" s="7" t="s">
        <v>0</v>
      </c>
      <c r="E3" s="7" t="s">
        <v>0</v>
      </c>
      <c r="F3" s="7" t="s">
        <v>0</v>
      </c>
      <c r="G3" s="7" t="s">
        <v>0</v>
      </c>
      <c r="H3" s="7" t="s">
        <v>0</v>
      </c>
      <c r="I3" s="7" t="s">
        <v>0</v>
      </c>
      <c r="J3" s="7" t="s">
        <v>0</v>
      </c>
      <c r="K3" s="7" t="s">
        <v>0</v>
      </c>
      <c r="L3" s="7" t="s">
        <v>0</v>
      </c>
      <c r="M3" s="7" t="s">
        <v>0</v>
      </c>
      <c r="N3" s="7" t="s">
        <v>0</v>
      </c>
      <c r="O3" s="7" t="s">
        <v>0</v>
      </c>
      <c r="P3" s="7" t="s">
        <v>0</v>
      </c>
      <c r="Q3" s="8" t="s">
        <v>0</v>
      </c>
      <c r="R3" s="5" t="s">
        <v>0</v>
      </c>
    </row>
    <row r="4" spans="1:18" ht="18" x14ac:dyDescent="0.25">
      <c r="C4" s="9"/>
      <c r="D4" s="60" t="s">
        <v>1</v>
      </c>
      <c r="E4" s="60"/>
      <c r="F4" s="60"/>
      <c r="G4" s="60"/>
      <c r="H4" s="60"/>
      <c r="I4" s="60"/>
      <c r="J4" s="60"/>
      <c r="K4" s="60"/>
      <c r="L4" s="60"/>
      <c r="M4" s="60"/>
      <c r="N4" s="60"/>
      <c r="O4" s="60"/>
      <c r="P4" s="60"/>
      <c r="Q4" s="61"/>
    </row>
    <row r="5" spans="1:18" ht="18" x14ac:dyDescent="0.25">
      <c r="C5" s="9"/>
      <c r="D5" s="60" t="s">
        <v>2</v>
      </c>
      <c r="E5" s="60"/>
      <c r="F5" s="60"/>
      <c r="G5" s="60"/>
      <c r="H5" s="60"/>
      <c r="I5" s="60"/>
      <c r="J5" s="60"/>
      <c r="K5" s="60"/>
      <c r="L5" s="60"/>
      <c r="M5" s="60"/>
      <c r="N5" s="60"/>
      <c r="O5" s="60"/>
      <c r="P5" s="60"/>
      <c r="Q5" s="61"/>
    </row>
    <row r="6" spans="1:18" ht="18" x14ac:dyDescent="0.2">
      <c r="C6" s="9"/>
      <c r="D6" s="62" t="s">
        <v>118</v>
      </c>
      <c r="E6" s="62"/>
      <c r="F6" s="62"/>
      <c r="G6" s="62"/>
      <c r="H6" s="62"/>
      <c r="I6" s="62"/>
      <c r="J6" s="62"/>
      <c r="K6" s="62"/>
      <c r="L6" s="62"/>
      <c r="M6" s="62"/>
      <c r="N6" s="62"/>
      <c r="O6" s="62"/>
      <c r="P6" s="62"/>
      <c r="Q6" s="63"/>
      <c r="R6" s="1"/>
    </row>
    <row r="7" spans="1:18" x14ac:dyDescent="0.2">
      <c r="C7" s="9"/>
      <c r="Q7" s="10"/>
    </row>
    <row r="8" spans="1:18" ht="15.75" thickBot="1" x14ac:dyDescent="0.25">
      <c r="C8" s="9"/>
      <c r="Q8" s="10"/>
    </row>
    <row r="9" spans="1:18" ht="39" customHeight="1" x14ac:dyDescent="0.2">
      <c r="C9" s="69" t="s">
        <v>3</v>
      </c>
      <c r="D9" s="70"/>
      <c r="E9" s="70"/>
      <c r="F9" s="64" t="s">
        <v>4</v>
      </c>
      <c r="G9" s="64"/>
      <c r="H9" s="64"/>
      <c r="I9" s="64"/>
      <c r="J9" s="64"/>
      <c r="K9" s="64"/>
      <c r="L9" s="64"/>
      <c r="M9" s="64"/>
      <c r="N9" s="64"/>
      <c r="O9" s="64"/>
      <c r="P9" s="64"/>
      <c r="Q9" s="65"/>
      <c r="R9" s="11"/>
    </row>
    <row r="10" spans="1:18" ht="27.95" customHeight="1" x14ac:dyDescent="0.2">
      <c r="C10" s="71" t="s">
        <v>5</v>
      </c>
      <c r="D10" s="68" t="s">
        <v>6</v>
      </c>
      <c r="E10" s="68" t="s">
        <v>7</v>
      </c>
      <c r="F10" s="68" t="s">
        <v>8</v>
      </c>
      <c r="G10" s="66" t="s">
        <v>9</v>
      </c>
      <c r="H10" s="66"/>
      <c r="I10" s="66"/>
      <c r="J10" s="66"/>
      <c r="K10" s="66"/>
      <c r="L10" s="66"/>
      <c r="M10" s="66"/>
      <c r="N10" s="66"/>
      <c r="O10" s="66" t="s">
        <v>10</v>
      </c>
      <c r="P10" s="66"/>
      <c r="Q10" s="67"/>
    </row>
    <row r="11" spans="1:18" ht="32.1" customHeight="1" x14ac:dyDescent="0.2">
      <c r="C11" s="71"/>
      <c r="D11" s="68"/>
      <c r="E11" s="68"/>
      <c r="F11" s="68"/>
      <c r="G11" s="68" t="s">
        <v>11</v>
      </c>
      <c r="H11" s="68" t="s">
        <v>12</v>
      </c>
      <c r="I11" s="66" t="s">
        <v>13</v>
      </c>
      <c r="J11" s="66"/>
      <c r="K11" s="66"/>
      <c r="L11" s="66"/>
      <c r="M11" s="66" t="s">
        <v>14</v>
      </c>
      <c r="N11" s="66"/>
      <c r="O11" s="66"/>
      <c r="P11" s="66"/>
      <c r="Q11" s="67"/>
    </row>
    <row r="12" spans="1:18" ht="31.5" x14ac:dyDescent="0.2">
      <c r="C12" s="71"/>
      <c r="D12" s="68"/>
      <c r="E12" s="68"/>
      <c r="F12" s="68"/>
      <c r="G12" s="68"/>
      <c r="H12" s="68"/>
      <c r="I12" s="12" t="s">
        <v>15</v>
      </c>
      <c r="J12" s="12" t="s">
        <v>16</v>
      </c>
      <c r="K12" s="12" t="s">
        <v>17</v>
      </c>
      <c r="L12" s="12" t="s">
        <v>18</v>
      </c>
      <c r="M12" s="12" t="s">
        <v>19</v>
      </c>
      <c r="N12" s="12" t="s">
        <v>20</v>
      </c>
      <c r="O12" s="66"/>
      <c r="P12" s="66"/>
      <c r="Q12" s="67"/>
    </row>
    <row r="13" spans="1:18" ht="79.5" customHeight="1" x14ac:dyDescent="0.2">
      <c r="C13" s="75" t="s">
        <v>21</v>
      </c>
      <c r="D13" s="76" t="s">
        <v>22</v>
      </c>
      <c r="E13" s="36" t="s">
        <v>23</v>
      </c>
      <c r="F13" s="38" t="s">
        <v>24</v>
      </c>
      <c r="G13" s="72">
        <v>0.9</v>
      </c>
      <c r="H13" s="38" t="s">
        <v>25</v>
      </c>
      <c r="I13" s="13">
        <v>0.88700000000000001</v>
      </c>
      <c r="J13" s="13">
        <v>0.90800000000000003</v>
      </c>
      <c r="K13" s="13">
        <v>0.90800000000000003</v>
      </c>
      <c r="L13" s="13" t="s">
        <v>0</v>
      </c>
      <c r="M13" s="77">
        <f>IFERROR(J13/J14,"ND")</f>
        <v>1.0088888888888889</v>
      </c>
      <c r="N13" s="58">
        <f>IFERROR(((I13+J13+K13)/(I14+J14+K14)),"ND")</f>
        <v>1.0011111111111111</v>
      </c>
      <c r="O13" s="73" t="s">
        <v>133</v>
      </c>
      <c r="P13" s="73"/>
      <c r="Q13" s="74"/>
    </row>
    <row r="14" spans="1:18" ht="142.5" customHeight="1" x14ac:dyDescent="0.2">
      <c r="C14" s="75"/>
      <c r="D14" s="76"/>
      <c r="E14" s="36"/>
      <c r="F14" s="38"/>
      <c r="G14" s="72"/>
      <c r="H14" s="38"/>
      <c r="I14" s="13">
        <v>0.9</v>
      </c>
      <c r="J14" s="13">
        <v>0.9</v>
      </c>
      <c r="K14" s="13">
        <v>0.9</v>
      </c>
      <c r="L14" s="13">
        <v>0.9</v>
      </c>
      <c r="M14" s="77"/>
      <c r="N14" s="58"/>
      <c r="O14" s="73"/>
      <c r="P14" s="73"/>
      <c r="Q14" s="74"/>
    </row>
    <row r="15" spans="1:18" ht="92.25" customHeight="1" x14ac:dyDescent="0.2">
      <c r="C15" s="78" t="s">
        <v>26</v>
      </c>
      <c r="D15" s="81" t="s">
        <v>134</v>
      </c>
      <c r="E15" s="83" t="s">
        <v>27</v>
      </c>
      <c r="F15" s="83" t="s">
        <v>24</v>
      </c>
      <c r="G15" s="84">
        <v>1</v>
      </c>
      <c r="H15" s="85" t="s">
        <v>25</v>
      </c>
      <c r="I15" s="14">
        <v>1</v>
      </c>
      <c r="J15" s="15">
        <v>1</v>
      </c>
      <c r="K15" s="15">
        <v>1</v>
      </c>
      <c r="L15" s="16" t="s">
        <v>0</v>
      </c>
      <c r="M15" s="39">
        <f>IFERROR(K15/K16,"ND")</f>
        <v>1</v>
      </c>
      <c r="N15" s="40">
        <f>IFERROR(((I15+J15)/(I16+J16)),"ND")</f>
        <v>1</v>
      </c>
      <c r="O15" s="81" t="s">
        <v>253</v>
      </c>
      <c r="P15" s="81"/>
      <c r="Q15" s="82"/>
    </row>
    <row r="16" spans="1:18" ht="92.25" customHeight="1" x14ac:dyDescent="0.2">
      <c r="C16" s="78"/>
      <c r="D16" s="81"/>
      <c r="E16" s="83"/>
      <c r="F16" s="83"/>
      <c r="G16" s="84"/>
      <c r="H16" s="85"/>
      <c r="I16" s="15">
        <v>1</v>
      </c>
      <c r="J16" s="15">
        <v>1</v>
      </c>
      <c r="K16" s="15">
        <v>1</v>
      </c>
      <c r="L16" s="15">
        <v>1</v>
      </c>
      <c r="M16" s="39"/>
      <c r="N16" s="40"/>
      <c r="O16" s="81"/>
      <c r="P16" s="81"/>
      <c r="Q16" s="82"/>
    </row>
    <row r="17" spans="3:17" ht="92.25" customHeight="1" x14ac:dyDescent="0.2">
      <c r="C17" s="43" t="s">
        <v>28</v>
      </c>
      <c r="D17" s="45" t="s">
        <v>135</v>
      </c>
      <c r="E17" s="46" t="s">
        <v>27</v>
      </c>
      <c r="F17" s="46" t="s">
        <v>29</v>
      </c>
      <c r="G17" s="47">
        <v>420</v>
      </c>
      <c r="H17" s="48" t="s">
        <v>30</v>
      </c>
      <c r="I17" s="17">
        <v>181</v>
      </c>
      <c r="J17" s="17">
        <v>170</v>
      </c>
      <c r="K17" s="17">
        <v>125</v>
      </c>
      <c r="L17" s="17" t="s">
        <v>0</v>
      </c>
      <c r="M17" s="39">
        <f t="shared" ref="M17" si="0">IFERROR(K17/K18,"ND")</f>
        <v>1</v>
      </c>
      <c r="N17" s="40">
        <f>IFERROR(((I17+J17+K17)/G17),"ND")</f>
        <v>1.1333333333333333</v>
      </c>
      <c r="O17" s="86" t="s">
        <v>254</v>
      </c>
      <c r="P17" s="86"/>
      <c r="Q17" s="87"/>
    </row>
    <row r="18" spans="3:17" ht="92.25" customHeight="1" x14ac:dyDescent="0.2">
      <c r="C18" s="44"/>
      <c r="D18" s="45"/>
      <c r="E18" s="46"/>
      <c r="F18" s="46"/>
      <c r="G18" s="46"/>
      <c r="H18" s="48"/>
      <c r="I18" s="17">
        <v>100</v>
      </c>
      <c r="J18" s="17">
        <v>70</v>
      </c>
      <c r="K18" s="17">
        <v>125</v>
      </c>
      <c r="L18" s="17">
        <v>125</v>
      </c>
      <c r="M18" s="39"/>
      <c r="N18" s="40"/>
      <c r="O18" s="86"/>
      <c r="P18" s="86"/>
      <c r="Q18" s="87"/>
    </row>
    <row r="19" spans="3:17" ht="92.25" customHeight="1" x14ac:dyDescent="0.2">
      <c r="C19" s="34" t="s">
        <v>31</v>
      </c>
      <c r="D19" s="35" t="s">
        <v>136</v>
      </c>
      <c r="E19" s="36" t="s">
        <v>27</v>
      </c>
      <c r="F19" s="36" t="s">
        <v>29</v>
      </c>
      <c r="G19" s="52">
        <v>2290</v>
      </c>
      <c r="H19" s="38" t="s">
        <v>30</v>
      </c>
      <c r="I19" s="18">
        <v>821</v>
      </c>
      <c r="J19" s="18">
        <v>802</v>
      </c>
      <c r="K19" s="18">
        <v>572</v>
      </c>
      <c r="L19" s="18" t="s">
        <v>0</v>
      </c>
      <c r="M19" s="39">
        <f t="shared" ref="M19" si="1">IFERROR(K19/K20,"ND")</f>
        <v>1</v>
      </c>
      <c r="N19" s="40">
        <f>IFERROR(((I19+J19+K19)/G19),"ND")</f>
        <v>0.95851528384279472</v>
      </c>
      <c r="O19" s="79" t="s">
        <v>255</v>
      </c>
      <c r="P19" s="79"/>
      <c r="Q19" s="80"/>
    </row>
    <row r="20" spans="3:17" ht="92.25" customHeight="1" x14ac:dyDescent="0.2">
      <c r="C20" s="34"/>
      <c r="D20" s="35"/>
      <c r="E20" s="36"/>
      <c r="F20" s="36"/>
      <c r="G20" s="36"/>
      <c r="H20" s="38"/>
      <c r="I20" s="18">
        <v>572</v>
      </c>
      <c r="J20" s="18">
        <v>572</v>
      </c>
      <c r="K20" s="18">
        <v>572</v>
      </c>
      <c r="L20" s="18">
        <v>574</v>
      </c>
      <c r="M20" s="39"/>
      <c r="N20" s="40"/>
      <c r="O20" s="79"/>
      <c r="P20" s="79"/>
      <c r="Q20" s="80"/>
    </row>
    <row r="21" spans="3:17" ht="92.25" customHeight="1" x14ac:dyDescent="0.2">
      <c r="C21" s="34" t="s">
        <v>32</v>
      </c>
      <c r="D21" s="35" t="s">
        <v>137</v>
      </c>
      <c r="E21" s="36" t="s">
        <v>27</v>
      </c>
      <c r="F21" s="36" t="s">
        <v>29</v>
      </c>
      <c r="G21" s="52">
        <v>520</v>
      </c>
      <c r="H21" s="38" t="s">
        <v>30</v>
      </c>
      <c r="I21" s="18">
        <v>98</v>
      </c>
      <c r="J21" s="18">
        <v>47</v>
      </c>
      <c r="K21" s="18">
        <v>100</v>
      </c>
      <c r="L21" s="18" t="s">
        <v>0</v>
      </c>
      <c r="M21" s="39">
        <f t="shared" ref="M21" si="2">IFERROR(K21/K22,"ND")</f>
        <v>1</v>
      </c>
      <c r="N21" s="40">
        <f>IFERROR(((I21+J21+K21)/G21),"ND")</f>
        <v>0.47115384615384615</v>
      </c>
      <c r="O21" s="79" t="s">
        <v>256</v>
      </c>
      <c r="P21" s="79"/>
      <c r="Q21" s="80"/>
    </row>
    <row r="22" spans="3:17" ht="92.25" customHeight="1" x14ac:dyDescent="0.2">
      <c r="C22" s="34"/>
      <c r="D22" s="35"/>
      <c r="E22" s="36"/>
      <c r="F22" s="36"/>
      <c r="G22" s="36"/>
      <c r="H22" s="38"/>
      <c r="I22" s="18">
        <v>100</v>
      </c>
      <c r="J22" s="18">
        <v>70</v>
      </c>
      <c r="K22" s="18">
        <v>100</v>
      </c>
      <c r="L22" s="18">
        <v>250</v>
      </c>
      <c r="M22" s="39"/>
      <c r="N22" s="40"/>
      <c r="O22" s="79"/>
      <c r="P22" s="79"/>
      <c r="Q22" s="80"/>
    </row>
    <row r="23" spans="3:17" ht="92.25" customHeight="1" x14ac:dyDescent="0.2">
      <c r="C23" s="43" t="s">
        <v>33</v>
      </c>
      <c r="D23" s="45" t="s">
        <v>138</v>
      </c>
      <c r="E23" s="46" t="s">
        <v>34</v>
      </c>
      <c r="F23" s="46" t="s">
        <v>29</v>
      </c>
      <c r="G23" s="47">
        <f t="shared" ref="G23" si="3">I24+J24+K24+L24</f>
        <v>6</v>
      </c>
      <c r="H23" s="48" t="s">
        <v>35</v>
      </c>
      <c r="I23" s="17">
        <v>1</v>
      </c>
      <c r="J23" s="17">
        <v>1</v>
      </c>
      <c r="K23" s="17">
        <v>3</v>
      </c>
      <c r="L23" s="17" t="s">
        <v>0</v>
      </c>
      <c r="M23" s="39">
        <f t="shared" ref="M23" si="4">IFERROR(K23/K24,"ND")</f>
        <v>1</v>
      </c>
      <c r="N23" s="40">
        <f>IFERROR(((I23+J23+K23)/G23),"ND")</f>
        <v>0.83333333333333337</v>
      </c>
      <c r="O23" s="88" t="s">
        <v>257</v>
      </c>
      <c r="P23" s="88"/>
      <c r="Q23" s="89"/>
    </row>
    <row r="24" spans="3:17" ht="92.25" customHeight="1" x14ac:dyDescent="0.2">
      <c r="C24" s="44"/>
      <c r="D24" s="45"/>
      <c r="E24" s="46"/>
      <c r="F24" s="46"/>
      <c r="G24" s="46"/>
      <c r="H24" s="48"/>
      <c r="I24" s="17">
        <v>1</v>
      </c>
      <c r="J24" s="17">
        <v>1</v>
      </c>
      <c r="K24" s="17">
        <v>3</v>
      </c>
      <c r="L24" s="17">
        <v>1</v>
      </c>
      <c r="M24" s="39"/>
      <c r="N24" s="40"/>
      <c r="O24" s="88"/>
      <c r="P24" s="88"/>
      <c r="Q24" s="89"/>
    </row>
    <row r="25" spans="3:17" ht="92.25" customHeight="1" x14ac:dyDescent="0.2">
      <c r="C25" s="34" t="s">
        <v>36</v>
      </c>
      <c r="D25" s="35" t="s">
        <v>139</v>
      </c>
      <c r="E25" s="36" t="s">
        <v>34</v>
      </c>
      <c r="F25" s="36" t="s">
        <v>29</v>
      </c>
      <c r="G25" s="52">
        <f t="shared" ref="G25:G29" si="5">I26+J26+K26+L26</f>
        <v>3</v>
      </c>
      <c r="H25" s="38" t="s">
        <v>35</v>
      </c>
      <c r="I25" s="18">
        <v>1</v>
      </c>
      <c r="J25" s="18">
        <v>1</v>
      </c>
      <c r="K25" s="18">
        <v>1</v>
      </c>
      <c r="L25" s="18" t="s">
        <v>0</v>
      </c>
      <c r="M25" s="39">
        <f t="shared" ref="M25" si="6">IFERROR(K25/K26,"ND")</f>
        <v>1</v>
      </c>
      <c r="N25" s="40">
        <f t="shared" ref="N25" si="7">IFERROR(((I25+J25+K25)/G25),"ND")</f>
        <v>1</v>
      </c>
      <c r="O25" s="90" t="s">
        <v>140</v>
      </c>
      <c r="P25" s="90"/>
      <c r="Q25" s="91"/>
    </row>
    <row r="26" spans="3:17" ht="92.25" customHeight="1" x14ac:dyDescent="0.2">
      <c r="C26" s="34"/>
      <c r="D26" s="35"/>
      <c r="E26" s="36"/>
      <c r="F26" s="36"/>
      <c r="G26" s="36"/>
      <c r="H26" s="38"/>
      <c r="I26" s="18">
        <v>1</v>
      </c>
      <c r="J26" s="18">
        <v>1</v>
      </c>
      <c r="K26" s="18">
        <v>1</v>
      </c>
      <c r="L26" s="18">
        <v>0</v>
      </c>
      <c r="M26" s="39"/>
      <c r="N26" s="40"/>
      <c r="O26" s="90"/>
      <c r="P26" s="90"/>
      <c r="Q26" s="91"/>
    </row>
    <row r="27" spans="3:17" ht="92.25" customHeight="1" x14ac:dyDescent="0.2">
      <c r="C27" s="34" t="s">
        <v>37</v>
      </c>
      <c r="D27" s="35" t="s">
        <v>141</v>
      </c>
      <c r="E27" s="36" t="s">
        <v>34</v>
      </c>
      <c r="F27" s="36" t="s">
        <v>29</v>
      </c>
      <c r="G27" s="52">
        <f t="shared" si="5"/>
        <v>4</v>
      </c>
      <c r="H27" s="38" t="s">
        <v>35</v>
      </c>
      <c r="I27" s="18">
        <v>0</v>
      </c>
      <c r="J27" s="18">
        <v>1</v>
      </c>
      <c r="K27" s="18">
        <v>1</v>
      </c>
      <c r="L27" s="18" t="s">
        <v>0</v>
      </c>
      <c r="M27" s="39">
        <f>IFERROR(K27/K28,"ND")</f>
        <v>1</v>
      </c>
      <c r="N27" s="40">
        <f>IFERROR(((I27+J27+K27)/G27),"ND")</f>
        <v>0.5</v>
      </c>
      <c r="O27" s="90" t="s">
        <v>142</v>
      </c>
      <c r="P27" s="90"/>
      <c r="Q27" s="91"/>
    </row>
    <row r="28" spans="3:17" ht="92.25" customHeight="1" x14ac:dyDescent="0.2">
      <c r="C28" s="34"/>
      <c r="D28" s="35"/>
      <c r="E28" s="36"/>
      <c r="F28" s="36"/>
      <c r="G28" s="36"/>
      <c r="H28" s="38"/>
      <c r="I28" s="18">
        <v>0</v>
      </c>
      <c r="J28" s="18">
        <v>1</v>
      </c>
      <c r="K28" s="18">
        <v>1</v>
      </c>
      <c r="L28" s="18">
        <v>2</v>
      </c>
      <c r="M28" s="39"/>
      <c r="N28" s="40"/>
      <c r="O28" s="90"/>
      <c r="P28" s="90"/>
      <c r="Q28" s="91"/>
    </row>
    <row r="29" spans="3:17" ht="92.25" customHeight="1" x14ac:dyDescent="0.2">
      <c r="C29" s="34" t="s">
        <v>38</v>
      </c>
      <c r="D29" s="35" t="s">
        <v>143</v>
      </c>
      <c r="E29" s="36" t="s">
        <v>34</v>
      </c>
      <c r="F29" s="36" t="s">
        <v>29</v>
      </c>
      <c r="G29" s="52">
        <f t="shared" si="5"/>
        <v>45</v>
      </c>
      <c r="H29" s="38" t="s">
        <v>35</v>
      </c>
      <c r="I29" s="18">
        <v>11</v>
      </c>
      <c r="J29" s="18">
        <v>11</v>
      </c>
      <c r="K29" s="18">
        <v>12</v>
      </c>
      <c r="L29" s="18" t="s">
        <v>0</v>
      </c>
      <c r="M29" s="39">
        <f t="shared" ref="M29" si="8">IFERROR(K29/K30,"ND")</f>
        <v>1</v>
      </c>
      <c r="N29" s="40">
        <f t="shared" ref="N29" si="9">IFERROR(((I29+J29+K29)/G29),"ND")</f>
        <v>0.75555555555555554</v>
      </c>
      <c r="O29" s="90" t="s">
        <v>144</v>
      </c>
      <c r="P29" s="90"/>
      <c r="Q29" s="91"/>
    </row>
    <row r="30" spans="3:17" ht="92.25" customHeight="1" x14ac:dyDescent="0.2">
      <c r="C30" s="34"/>
      <c r="D30" s="35"/>
      <c r="E30" s="36"/>
      <c r="F30" s="36"/>
      <c r="G30" s="36"/>
      <c r="H30" s="38"/>
      <c r="I30" s="18">
        <v>11</v>
      </c>
      <c r="J30" s="18">
        <v>11</v>
      </c>
      <c r="K30" s="18">
        <v>12</v>
      </c>
      <c r="L30" s="18">
        <v>11</v>
      </c>
      <c r="M30" s="39"/>
      <c r="N30" s="40"/>
      <c r="O30" s="90"/>
      <c r="P30" s="90"/>
      <c r="Q30" s="91"/>
    </row>
    <row r="31" spans="3:17" ht="92.25" customHeight="1" x14ac:dyDescent="0.2">
      <c r="C31" s="34" t="s">
        <v>39</v>
      </c>
      <c r="D31" s="35" t="s">
        <v>145</v>
      </c>
      <c r="E31" s="36" t="s">
        <v>34</v>
      </c>
      <c r="F31" s="36" t="s">
        <v>24</v>
      </c>
      <c r="G31" s="52">
        <f t="shared" ref="G31" si="10">I32+J32+K32+L32</f>
        <v>1</v>
      </c>
      <c r="H31" s="38" t="s">
        <v>35</v>
      </c>
      <c r="I31" s="18">
        <v>0</v>
      </c>
      <c r="J31" s="18">
        <v>0</v>
      </c>
      <c r="K31" s="18">
        <v>1</v>
      </c>
      <c r="L31" s="18" t="s">
        <v>0</v>
      </c>
      <c r="M31" s="39">
        <f t="shared" ref="M31" si="11">IFERROR(K31/K32,"ND")</f>
        <v>1</v>
      </c>
      <c r="N31" s="40">
        <f t="shared" ref="N31" si="12">IFERROR(((I31+J31+K31)/G31),"ND")</f>
        <v>1</v>
      </c>
      <c r="O31" s="90" t="s">
        <v>146</v>
      </c>
      <c r="P31" s="90"/>
      <c r="Q31" s="91"/>
    </row>
    <row r="32" spans="3:17" ht="92.25" customHeight="1" x14ac:dyDescent="0.2">
      <c r="C32" s="34"/>
      <c r="D32" s="35"/>
      <c r="E32" s="36"/>
      <c r="F32" s="36"/>
      <c r="G32" s="36"/>
      <c r="H32" s="38"/>
      <c r="I32" s="2">
        <v>0</v>
      </c>
      <c r="J32" s="2">
        <v>0</v>
      </c>
      <c r="K32" s="2">
        <v>1</v>
      </c>
      <c r="L32" s="2">
        <v>0</v>
      </c>
      <c r="M32" s="39"/>
      <c r="N32" s="40"/>
      <c r="O32" s="90"/>
      <c r="P32" s="90"/>
      <c r="Q32" s="91"/>
    </row>
    <row r="33" spans="3:17" ht="92.25" customHeight="1" x14ac:dyDescent="0.2">
      <c r="C33" s="44" t="s">
        <v>40</v>
      </c>
      <c r="D33" s="45" t="s">
        <v>147</v>
      </c>
      <c r="E33" s="46" t="s">
        <v>23</v>
      </c>
      <c r="F33" s="46" t="s">
        <v>29</v>
      </c>
      <c r="G33" s="46">
        <v>2</v>
      </c>
      <c r="H33" s="48" t="s">
        <v>30</v>
      </c>
      <c r="I33" s="17" t="s">
        <v>0</v>
      </c>
      <c r="J33" s="17" t="s">
        <v>0</v>
      </c>
      <c r="K33" s="17">
        <v>1</v>
      </c>
      <c r="L33" s="17" t="s">
        <v>0</v>
      </c>
      <c r="M33" s="39">
        <f t="shared" ref="M33" si="13">IFERROR(K33/K34,"ND")</f>
        <v>1</v>
      </c>
      <c r="N33" s="40" t="str">
        <f t="shared" ref="N33" si="14">IFERROR(((I33+J33+K33)/G33),"ND")</f>
        <v>ND</v>
      </c>
      <c r="O33" s="45" t="s">
        <v>148</v>
      </c>
      <c r="P33" s="45"/>
      <c r="Q33" s="92"/>
    </row>
    <row r="34" spans="3:17" ht="92.25" customHeight="1" x14ac:dyDescent="0.2">
      <c r="C34" s="44"/>
      <c r="D34" s="45" t="s">
        <v>41</v>
      </c>
      <c r="E34" s="46" t="s">
        <v>23</v>
      </c>
      <c r="F34" s="46" t="s">
        <v>29</v>
      </c>
      <c r="G34" s="46"/>
      <c r="H34" s="48"/>
      <c r="I34" s="17">
        <v>0</v>
      </c>
      <c r="J34" s="17">
        <v>0</v>
      </c>
      <c r="K34" s="17">
        <v>1</v>
      </c>
      <c r="L34" s="17">
        <v>1</v>
      </c>
      <c r="M34" s="39"/>
      <c r="N34" s="40"/>
      <c r="O34" s="45"/>
      <c r="P34" s="45"/>
      <c r="Q34" s="92"/>
    </row>
    <row r="35" spans="3:17" ht="92.25" customHeight="1" x14ac:dyDescent="0.2">
      <c r="C35" s="51" t="s">
        <v>42</v>
      </c>
      <c r="D35" s="35" t="s">
        <v>149</v>
      </c>
      <c r="E35" s="36" t="s">
        <v>23</v>
      </c>
      <c r="F35" s="36" t="s">
        <v>29</v>
      </c>
      <c r="G35" s="36">
        <v>7</v>
      </c>
      <c r="H35" s="38" t="s">
        <v>30</v>
      </c>
      <c r="I35" s="18">
        <v>2</v>
      </c>
      <c r="J35" s="18">
        <v>2</v>
      </c>
      <c r="K35" s="18">
        <v>2</v>
      </c>
      <c r="L35" s="18" t="s">
        <v>0</v>
      </c>
      <c r="M35" s="39">
        <f t="shared" ref="M35" si="15">IFERROR(K35/K36,"ND")</f>
        <v>1</v>
      </c>
      <c r="N35" s="40">
        <f t="shared" ref="N35" si="16">IFERROR(((I35+J35+K35)/G35),"ND")</f>
        <v>0.8571428571428571</v>
      </c>
      <c r="O35" s="76" t="s">
        <v>150</v>
      </c>
      <c r="P35" s="76"/>
      <c r="Q35" s="93"/>
    </row>
    <row r="36" spans="3:17" ht="92.25" customHeight="1" x14ac:dyDescent="0.2">
      <c r="C36" s="51" t="s">
        <v>43</v>
      </c>
      <c r="D36" s="35" t="s">
        <v>44</v>
      </c>
      <c r="E36" s="36" t="s">
        <v>23</v>
      </c>
      <c r="F36" s="36" t="s">
        <v>29</v>
      </c>
      <c r="G36" s="36"/>
      <c r="H36" s="38"/>
      <c r="I36" s="18">
        <v>2</v>
      </c>
      <c r="J36" s="18">
        <v>2</v>
      </c>
      <c r="K36" s="18">
        <v>2</v>
      </c>
      <c r="L36" s="18">
        <v>1</v>
      </c>
      <c r="M36" s="39"/>
      <c r="N36" s="40"/>
      <c r="O36" s="76"/>
      <c r="P36" s="76"/>
      <c r="Q36" s="93"/>
    </row>
    <row r="37" spans="3:17" ht="92.25" customHeight="1" x14ac:dyDescent="0.2">
      <c r="C37" s="51" t="s">
        <v>45</v>
      </c>
      <c r="D37" s="76" t="s">
        <v>151</v>
      </c>
      <c r="E37" s="36" t="s">
        <v>23</v>
      </c>
      <c r="F37" s="36" t="s">
        <v>29</v>
      </c>
      <c r="G37" s="36">
        <v>2</v>
      </c>
      <c r="H37" s="38" t="s">
        <v>30</v>
      </c>
      <c r="I37" s="18">
        <v>1</v>
      </c>
      <c r="J37" s="18">
        <v>0</v>
      </c>
      <c r="K37" s="18" t="s">
        <v>0</v>
      </c>
      <c r="L37" s="18" t="s">
        <v>0</v>
      </c>
      <c r="M37" s="39" t="str">
        <f t="shared" ref="M37" si="17">IFERROR(K37/K38,"ND")</f>
        <v>ND</v>
      </c>
      <c r="N37" s="40" t="str">
        <f t="shared" ref="N37" si="18">IFERROR(((I37+J37+K37)/G37),"ND")</f>
        <v>ND</v>
      </c>
      <c r="O37" s="76" t="s">
        <v>152</v>
      </c>
      <c r="P37" s="76"/>
      <c r="Q37" s="93"/>
    </row>
    <row r="38" spans="3:17" ht="92.25" customHeight="1" x14ac:dyDescent="0.2">
      <c r="C38" s="51" t="s">
        <v>46</v>
      </c>
      <c r="D38" s="76" t="s">
        <v>47</v>
      </c>
      <c r="E38" s="36" t="s">
        <v>23</v>
      </c>
      <c r="F38" s="36" t="s">
        <v>29</v>
      </c>
      <c r="G38" s="36"/>
      <c r="H38" s="38"/>
      <c r="I38" s="18">
        <v>1</v>
      </c>
      <c r="J38" s="18">
        <v>0</v>
      </c>
      <c r="K38" s="18">
        <v>0</v>
      </c>
      <c r="L38" s="18">
        <v>1</v>
      </c>
      <c r="M38" s="39"/>
      <c r="N38" s="40"/>
      <c r="O38" s="76"/>
      <c r="P38" s="76"/>
      <c r="Q38" s="93"/>
    </row>
    <row r="39" spans="3:17" ht="92.25" customHeight="1" x14ac:dyDescent="0.2">
      <c r="C39" s="51" t="s">
        <v>48</v>
      </c>
      <c r="D39" s="76" t="s">
        <v>153</v>
      </c>
      <c r="E39" s="36" t="s">
        <v>23</v>
      </c>
      <c r="F39" s="36" t="s">
        <v>29</v>
      </c>
      <c r="G39" s="36">
        <v>10</v>
      </c>
      <c r="H39" s="38" t="s">
        <v>30</v>
      </c>
      <c r="I39" s="18">
        <v>1</v>
      </c>
      <c r="J39" s="18">
        <v>3</v>
      </c>
      <c r="K39" s="18">
        <v>3</v>
      </c>
      <c r="L39" s="18" t="s">
        <v>0</v>
      </c>
      <c r="M39" s="39">
        <f t="shared" ref="M39" si="19">IFERROR(K39/K40,"ND")</f>
        <v>1</v>
      </c>
      <c r="N39" s="40">
        <f t="shared" ref="N39" si="20">IFERROR(((I39+J39+K39)/G39),"ND")</f>
        <v>0.7</v>
      </c>
      <c r="O39" s="76" t="s">
        <v>154</v>
      </c>
      <c r="P39" s="76"/>
      <c r="Q39" s="93"/>
    </row>
    <row r="40" spans="3:17" ht="92.25" customHeight="1" x14ac:dyDescent="0.2">
      <c r="C40" s="51" t="s">
        <v>43</v>
      </c>
      <c r="D40" s="76" t="s">
        <v>49</v>
      </c>
      <c r="E40" s="36" t="s">
        <v>23</v>
      </c>
      <c r="F40" s="36" t="s">
        <v>29</v>
      </c>
      <c r="G40" s="36"/>
      <c r="H40" s="38"/>
      <c r="I40" s="18">
        <v>1</v>
      </c>
      <c r="J40" s="18">
        <v>3</v>
      </c>
      <c r="K40" s="18">
        <v>3</v>
      </c>
      <c r="L40" s="18">
        <v>3</v>
      </c>
      <c r="M40" s="39"/>
      <c r="N40" s="40"/>
      <c r="O40" s="76"/>
      <c r="P40" s="76"/>
      <c r="Q40" s="93"/>
    </row>
    <row r="41" spans="3:17" ht="92.25" customHeight="1" x14ac:dyDescent="0.2">
      <c r="C41" s="51" t="s">
        <v>50</v>
      </c>
      <c r="D41" s="35" t="s">
        <v>155</v>
      </c>
      <c r="E41" s="36" t="s">
        <v>23</v>
      </c>
      <c r="F41" s="36" t="s">
        <v>29</v>
      </c>
      <c r="G41" s="52">
        <v>7</v>
      </c>
      <c r="H41" s="38" t="s">
        <v>30</v>
      </c>
      <c r="I41" s="18">
        <v>2</v>
      </c>
      <c r="J41" s="18">
        <v>2</v>
      </c>
      <c r="K41" s="18" t="s">
        <v>0</v>
      </c>
      <c r="L41" s="18" t="s">
        <v>0</v>
      </c>
      <c r="M41" s="39" t="str">
        <f t="shared" ref="M41" si="21">IFERROR(K41/K42,"ND")</f>
        <v>ND</v>
      </c>
      <c r="N41" s="40" t="str">
        <f t="shared" ref="N41" si="22">IFERROR(((I41+J41+K41)/G41),"ND")</f>
        <v>ND</v>
      </c>
      <c r="O41" s="76" t="s">
        <v>156</v>
      </c>
      <c r="P41" s="76"/>
      <c r="Q41" s="93"/>
    </row>
    <row r="42" spans="3:17" ht="92.25" customHeight="1" x14ac:dyDescent="0.2">
      <c r="C42" s="51" t="s">
        <v>46</v>
      </c>
      <c r="D42" s="35" t="s">
        <v>51</v>
      </c>
      <c r="E42" s="36" t="s">
        <v>23</v>
      </c>
      <c r="F42" s="36" t="s">
        <v>29</v>
      </c>
      <c r="G42" s="36"/>
      <c r="H42" s="38"/>
      <c r="I42" s="18">
        <v>2</v>
      </c>
      <c r="J42" s="18">
        <v>2</v>
      </c>
      <c r="K42" s="18">
        <v>2</v>
      </c>
      <c r="L42" s="18">
        <v>1</v>
      </c>
      <c r="M42" s="39"/>
      <c r="N42" s="40"/>
      <c r="O42" s="76"/>
      <c r="P42" s="76"/>
      <c r="Q42" s="93"/>
    </row>
    <row r="43" spans="3:17" ht="92.25" customHeight="1" x14ac:dyDescent="0.2">
      <c r="C43" s="43" t="s">
        <v>52</v>
      </c>
      <c r="D43" s="45" t="s">
        <v>157</v>
      </c>
      <c r="E43" s="46" t="s">
        <v>34</v>
      </c>
      <c r="F43" s="46" t="s">
        <v>29</v>
      </c>
      <c r="G43" s="46">
        <v>4440</v>
      </c>
      <c r="H43" s="48" t="s">
        <v>30</v>
      </c>
      <c r="I43" s="19">
        <v>1110</v>
      </c>
      <c r="J43" s="19">
        <v>1110</v>
      </c>
      <c r="K43" s="19">
        <v>1110</v>
      </c>
      <c r="L43" s="19"/>
      <c r="M43" s="39">
        <f t="shared" ref="M43" si="23">IFERROR(K43/K44,"ND")</f>
        <v>1</v>
      </c>
      <c r="N43" s="40">
        <f t="shared" ref="N43" si="24">IFERROR(((I43+J43+K43)/G43),"ND")</f>
        <v>0.75</v>
      </c>
      <c r="O43" s="86" t="s">
        <v>158</v>
      </c>
      <c r="P43" s="86"/>
      <c r="Q43" s="87"/>
    </row>
    <row r="44" spans="3:17" ht="92.25" customHeight="1" x14ac:dyDescent="0.2">
      <c r="C44" s="43"/>
      <c r="D44" s="45"/>
      <c r="E44" s="46"/>
      <c r="F44" s="46"/>
      <c r="G44" s="46"/>
      <c r="H44" s="48"/>
      <c r="I44" s="19">
        <v>1110</v>
      </c>
      <c r="J44" s="19">
        <v>1110</v>
      </c>
      <c r="K44" s="19">
        <v>1110</v>
      </c>
      <c r="L44" s="19">
        <v>1100</v>
      </c>
      <c r="M44" s="39"/>
      <c r="N44" s="40"/>
      <c r="O44" s="86"/>
      <c r="P44" s="86"/>
      <c r="Q44" s="87"/>
    </row>
    <row r="45" spans="3:17" ht="87.75" customHeight="1" x14ac:dyDescent="0.2">
      <c r="C45" s="94" t="s">
        <v>53</v>
      </c>
      <c r="D45" s="98" t="s">
        <v>159</v>
      </c>
      <c r="E45" s="96" t="s">
        <v>34</v>
      </c>
      <c r="F45" s="96" t="s">
        <v>29</v>
      </c>
      <c r="G45" s="99">
        <v>1480</v>
      </c>
      <c r="H45" s="97" t="s">
        <v>30</v>
      </c>
      <c r="I45" s="20">
        <v>424</v>
      </c>
      <c r="J45" s="20">
        <v>262</v>
      </c>
      <c r="K45" s="20">
        <v>322</v>
      </c>
      <c r="L45" s="20"/>
      <c r="M45" s="39">
        <f t="shared" ref="M45" si="25">IFERROR(K45/K46,"ND")</f>
        <v>0.87027027027027026</v>
      </c>
      <c r="N45" s="40">
        <f t="shared" ref="N45" si="26">IFERROR(((I45+J45+K45)/G45),"ND")</f>
        <v>0.68108108108108112</v>
      </c>
      <c r="O45" s="79" t="s">
        <v>160</v>
      </c>
      <c r="P45" s="79"/>
      <c r="Q45" s="80"/>
    </row>
    <row r="46" spans="3:17" ht="66" customHeight="1" x14ac:dyDescent="0.2">
      <c r="C46" s="94"/>
      <c r="D46" s="98"/>
      <c r="E46" s="96"/>
      <c r="F46" s="96"/>
      <c r="G46" s="99"/>
      <c r="H46" s="97"/>
      <c r="I46" s="20">
        <v>370</v>
      </c>
      <c r="J46" s="20">
        <v>370</v>
      </c>
      <c r="K46" s="20">
        <v>370</v>
      </c>
      <c r="L46" s="20">
        <v>370</v>
      </c>
      <c r="M46" s="39"/>
      <c r="N46" s="40"/>
      <c r="O46" s="79"/>
      <c r="P46" s="79"/>
      <c r="Q46" s="80"/>
    </row>
    <row r="47" spans="3:17" ht="78.75" customHeight="1" x14ac:dyDescent="0.2">
      <c r="C47" s="94" t="s">
        <v>54</v>
      </c>
      <c r="D47" s="95" t="s">
        <v>55</v>
      </c>
      <c r="E47" s="96" t="s">
        <v>34</v>
      </c>
      <c r="F47" s="96" t="s">
        <v>29</v>
      </c>
      <c r="G47" s="96">
        <v>276</v>
      </c>
      <c r="H47" s="97" t="s">
        <v>30</v>
      </c>
      <c r="I47" s="20">
        <v>68</v>
      </c>
      <c r="J47" s="20">
        <v>49</v>
      </c>
      <c r="K47" s="20">
        <v>70</v>
      </c>
      <c r="L47" s="20"/>
      <c r="M47" s="39">
        <f t="shared" ref="M47" si="27">IFERROR(K47/K48,"ND")</f>
        <v>1.0144927536231885</v>
      </c>
      <c r="N47" s="40">
        <f t="shared" ref="N47" si="28">IFERROR(((I47+J47+K47)/G47),"ND")</f>
        <v>0.67753623188405798</v>
      </c>
      <c r="O47" s="79" t="s">
        <v>161</v>
      </c>
      <c r="P47" s="79"/>
      <c r="Q47" s="80"/>
    </row>
    <row r="48" spans="3:17" ht="92.25" customHeight="1" x14ac:dyDescent="0.2">
      <c r="C48" s="94"/>
      <c r="D48" s="95"/>
      <c r="E48" s="96"/>
      <c r="F48" s="96"/>
      <c r="G48" s="96"/>
      <c r="H48" s="97"/>
      <c r="I48" s="20">
        <v>69</v>
      </c>
      <c r="J48" s="20">
        <v>69</v>
      </c>
      <c r="K48" s="20">
        <v>69</v>
      </c>
      <c r="L48" s="20">
        <v>69</v>
      </c>
      <c r="M48" s="39"/>
      <c r="N48" s="40"/>
      <c r="O48" s="79"/>
      <c r="P48" s="79"/>
      <c r="Q48" s="80"/>
    </row>
    <row r="49" spans="3:17" ht="92.25" customHeight="1" x14ac:dyDescent="0.2">
      <c r="C49" s="94" t="s">
        <v>56</v>
      </c>
      <c r="D49" s="98" t="s">
        <v>162</v>
      </c>
      <c r="E49" s="96" t="s">
        <v>34</v>
      </c>
      <c r="F49" s="96" t="s">
        <v>29</v>
      </c>
      <c r="G49" s="99">
        <v>33200</v>
      </c>
      <c r="H49" s="97" t="s">
        <v>30</v>
      </c>
      <c r="I49" s="20">
        <v>9103</v>
      </c>
      <c r="J49" s="20">
        <v>7938</v>
      </c>
      <c r="K49" s="20">
        <v>9100</v>
      </c>
      <c r="L49" s="20"/>
      <c r="M49" s="39">
        <f t="shared" ref="M49" si="29">IFERROR(K49/K50,"ND")</f>
        <v>1.0963855421686748</v>
      </c>
      <c r="N49" s="40">
        <f t="shared" ref="N49" si="30">IFERROR(((I49+J49+K49)/G49),"ND")</f>
        <v>0.78737951807228912</v>
      </c>
      <c r="O49" s="79" t="s">
        <v>163</v>
      </c>
      <c r="P49" s="79"/>
      <c r="Q49" s="80"/>
    </row>
    <row r="50" spans="3:17" ht="92.25" customHeight="1" x14ac:dyDescent="0.2">
      <c r="C50" s="94"/>
      <c r="D50" s="98"/>
      <c r="E50" s="96"/>
      <c r="F50" s="96"/>
      <c r="G50" s="99"/>
      <c r="H50" s="97"/>
      <c r="I50" s="20">
        <v>8300</v>
      </c>
      <c r="J50" s="20">
        <v>8300</v>
      </c>
      <c r="K50" s="20">
        <v>8300</v>
      </c>
      <c r="L50" s="20">
        <v>8300</v>
      </c>
      <c r="M50" s="39"/>
      <c r="N50" s="40"/>
      <c r="O50" s="79"/>
      <c r="P50" s="79"/>
      <c r="Q50" s="80"/>
    </row>
    <row r="51" spans="3:17" ht="54" customHeight="1" x14ac:dyDescent="0.2">
      <c r="C51" s="94" t="s">
        <v>57</v>
      </c>
      <c r="D51" s="98" t="s">
        <v>164</v>
      </c>
      <c r="E51" s="96" t="s">
        <v>34</v>
      </c>
      <c r="F51" s="96" t="s">
        <v>29</v>
      </c>
      <c r="G51" s="99">
        <v>1440</v>
      </c>
      <c r="H51" s="97" t="s">
        <v>30</v>
      </c>
      <c r="I51" s="20">
        <v>360</v>
      </c>
      <c r="J51" s="20">
        <v>574</v>
      </c>
      <c r="K51" s="20">
        <v>703</v>
      </c>
      <c r="L51" s="20"/>
      <c r="M51" s="39">
        <f t="shared" ref="M51" si="31">IFERROR(K51/K52,"ND")</f>
        <v>1.9527777777777777</v>
      </c>
      <c r="N51" s="40">
        <f t="shared" ref="N51" si="32">IFERROR(((I51+J51+K51)/G51),"ND")</f>
        <v>1.1368055555555556</v>
      </c>
      <c r="O51" s="79" t="s">
        <v>165</v>
      </c>
      <c r="P51" s="79"/>
      <c r="Q51" s="80"/>
    </row>
    <row r="52" spans="3:17" ht="92.25" customHeight="1" x14ac:dyDescent="0.2">
      <c r="C52" s="94"/>
      <c r="D52" s="98"/>
      <c r="E52" s="96"/>
      <c r="F52" s="96"/>
      <c r="G52" s="99"/>
      <c r="H52" s="97"/>
      <c r="I52" s="20">
        <v>360</v>
      </c>
      <c r="J52" s="20">
        <v>360</v>
      </c>
      <c r="K52" s="20">
        <v>360</v>
      </c>
      <c r="L52" s="20">
        <v>360</v>
      </c>
      <c r="M52" s="39"/>
      <c r="N52" s="40"/>
      <c r="O52" s="79"/>
      <c r="P52" s="79"/>
      <c r="Q52" s="80"/>
    </row>
    <row r="53" spans="3:17" ht="92.25" customHeight="1" x14ac:dyDescent="0.2">
      <c r="C53" s="57" t="s">
        <v>58</v>
      </c>
      <c r="D53" s="45" t="s">
        <v>166</v>
      </c>
      <c r="E53" s="46" t="s">
        <v>27</v>
      </c>
      <c r="F53" s="46" t="s">
        <v>29</v>
      </c>
      <c r="G53" s="59">
        <f t="shared" ref="G53" si="33">I54+J54+K54+L54</f>
        <v>279493481.00000006</v>
      </c>
      <c r="H53" s="48" t="s">
        <v>30</v>
      </c>
      <c r="I53" s="21">
        <v>0</v>
      </c>
      <c r="J53" s="21">
        <v>17952088.760000002</v>
      </c>
      <c r="K53" s="21">
        <v>17312579.069999997</v>
      </c>
      <c r="L53" s="21" t="s">
        <v>0</v>
      </c>
      <c r="M53" s="39">
        <f t="shared" ref="M53" si="34">IFERROR(K53/K54,"ND")</f>
        <v>0.2064756454909944</v>
      </c>
      <c r="N53" s="40">
        <f t="shared" ref="N53" si="35">IFERROR(((I53+J53+K53)/G53),"ND")</f>
        <v>0.12617348964214301</v>
      </c>
      <c r="O53" s="49" t="s">
        <v>258</v>
      </c>
      <c r="P53" s="49"/>
      <c r="Q53" s="50"/>
    </row>
    <row r="54" spans="3:17" ht="92.25" customHeight="1" x14ac:dyDescent="0.2">
      <c r="C54" s="57"/>
      <c r="D54" s="45"/>
      <c r="E54" s="46"/>
      <c r="F54" s="46"/>
      <c r="G54" s="59"/>
      <c r="H54" s="48"/>
      <c r="I54" s="4">
        <f>(27949348.1)*3</f>
        <v>83848044.300000012</v>
      </c>
      <c r="J54" s="4">
        <f t="shared" ref="J54:K54" si="36">(27949348.1)*3</f>
        <v>83848044.300000012</v>
      </c>
      <c r="K54" s="4">
        <f t="shared" si="36"/>
        <v>83848044.300000012</v>
      </c>
      <c r="L54" s="4">
        <f>(27949348.1)*1</f>
        <v>27949348.100000001</v>
      </c>
      <c r="M54" s="39"/>
      <c r="N54" s="40"/>
      <c r="O54" s="49"/>
      <c r="P54" s="49"/>
      <c r="Q54" s="50"/>
    </row>
    <row r="55" spans="3:17" ht="92.25" customHeight="1" x14ac:dyDescent="0.2">
      <c r="C55" s="57"/>
      <c r="D55" s="45" t="s">
        <v>167</v>
      </c>
      <c r="E55" s="46" t="s">
        <v>27</v>
      </c>
      <c r="F55" s="46" t="s">
        <v>29</v>
      </c>
      <c r="G55" s="59">
        <f t="shared" ref="G55" si="37">I56+J56+K56+L56</f>
        <v>818421240</v>
      </c>
      <c r="H55" s="48" t="s">
        <v>30</v>
      </c>
      <c r="I55" s="21">
        <v>138853137.24000001</v>
      </c>
      <c r="J55" s="4">
        <v>228834602.38</v>
      </c>
      <c r="K55" s="21">
        <v>189113997.13999999</v>
      </c>
      <c r="L55" s="21" t="s">
        <v>0</v>
      </c>
      <c r="M55" s="39">
        <f t="shared" ref="M55" si="38">IFERROR(K55/K56,"ND")</f>
        <v>0.92428684837162822</v>
      </c>
      <c r="N55" s="40">
        <f t="shared" ref="N55" si="39">IFERROR(((I55+J55+K55)/G55),"ND")</f>
        <v>0.68033637147540305</v>
      </c>
      <c r="O55" s="49" t="s">
        <v>259</v>
      </c>
      <c r="P55" s="49"/>
      <c r="Q55" s="50"/>
    </row>
    <row r="56" spans="3:17" ht="92.25" customHeight="1" x14ac:dyDescent="0.2">
      <c r="C56" s="57"/>
      <c r="D56" s="45"/>
      <c r="E56" s="46"/>
      <c r="F56" s="46"/>
      <c r="G56" s="59"/>
      <c r="H56" s="48"/>
      <c r="I56" s="4">
        <f>(68201770)*3</f>
        <v>204605310</v>
      </c>
      <c r="J56" s="4">
        <f t="shared" ref="J56:L56" si="40">(68201770)*3</f>
        <v>204605310</v>
      </c>
      <c r="K56" s="4">
        <f t="shared" si="40"/>
        <v>204605310</v>
      </c>
      <c r="L56" s="4">
        <f t="shared" si="40"/>
        <v>204605310</v>
      </c>
      <c r="M56" s="39"/>
      <c r="N56" s="40"/>
      <c r="O56" s="49"/>
      <c r="P56" s="49"/>
      <c r="Q56" s="50"/>
    </row>
    <row r="57" spans="3:17" ht="92.25" customHeight="1" x14ac:dyDescent="0.2">
      <c r="C57" s="57"/>
      <c r="D57" s="45" t="s">
        <v>168</v>
      </c>
      <c r="E57" s="46" t="s">
        <v>27</v>
      </c>
      <c r="F57" s="46" t="s">
        <v>24</v>
      </c>
      <c r="G57" s="40">
        <v>0.9</v>
      </c>
      <c r="H57" s="48" t="s">
        <v>25</v>
      </c>
      <c r="I57" s="22">
        <v>0.88700000000000001</v>
      </c>
      <c r="J57" s="22">
        <v>0.90800000000000003</v>
      </c>
      <c r="K57" s="22">
        <v>0.90800000000000003</v>
      </c>
      <c r="L57" s="23" t="s">
        <v>0</v>
      </c>
      <c r="M57" s="39">
        <f t="shared" ref="M57" si="41">IFERROR(K57/K58,"ND")</f>
        <v>1.0088888888888889</v>
      </c>
      <c r="N57" s="55">
        <f>IFERROR(((I57+J57+K57)/(I58+J58+K58)),"ND")</f>
        <v>1.0011111111111111</v>
      </c>
      <c r="O57" s="49" t="s">
        <v>260</v>
      </c>
      <c r="P57" s="49"/>
      <c r="Q57" s="50"/>
    </row>
    <row r="58" spans="3:17" ht="92.25" customHeight="1" x14ac:dyDescent="0.2">
      <c r="C58" s="57"/>
      <c r="D58" s="45"/>
      <c r="E58" s="46"/>
      <c r="F58" s="46"/>
      <c r="G58" s="40"/>
      <c r="H58" s="48"/>
      <c r="I58" s="22">
        <v>0.9</v>
      </c>
      <c r="J58" s="22">
        <v>0.9</v>
      </c>
      <c r="K58" s="22">
        <v>0.9</v>
      </c>
      <c r="L58" s="22">
        <v>0.9</v>
      </c>
      <c r="M58" s="39"/>
      <c r="N58" s="56"/>
      <c r="O58" s="49"/>
      <c r="P58" s="49"/>
      <c r="Q58" s="50"/>
    </row>
    <row r="59" spans="3:17" ht="92.25" customHeight="1" x14ac:dyDescent="0.2">
      <c r="C59" s="51" t="s">
        <v>59</v>
      </c>
      <c r="D59" s="35" t="s">
        <v>169</v>
      </c>
      <c r="E59" s="36" t="s">
        <v>27</v>
      </c>
      <c r="F59" s="36" t="s">
        <v>29</v>
      </c>
      <c r="G59" s="58">
        <v>0.9</v>
      </c>
      <c r="H59" s="38" t="s">
        <v>25</v>
      </c>
      <c r="I59" s="24">
        <v>0.88700000000000001</v>
      </c>
      <c r="J59" s="24">
        <v>1</v>
      </c>
      <c r="K59" s="24">
        <v>1</v>
      </c>
      <c r="L59" s="24" t="s">
        <v>0</v>
      </c>
      <c r="M59" s="39">
        <f t="shared" ref="M59" si="42">IFERROR(K59/K60,"ND")</f>
        <v>1.1111111111111112</v>
      </c>
      <c r="N59" s="55">
        <f>IFERROR(((I59+J59+K59)/(I60+J60+K60)),"ND")</f>
        <v>1.0692592592592591</v>
      </c>
      <c r="O59" s="53" t="s">
        <v>170</v>
      </c>
      <c r="P59" s="53"/>
      <c r="Q59" s="54"/>
    </row>
    <row r="60" spans="3:17" ht="92.25" customHeight="1" x14ac:dyDescent="0.2">
      <c r="C60" s="51"/>
      <c r="D60" s="35"/>
      <c r="E60" s="36"/>
      <c r="F60" s="36"/>
      <c r="G60" s="58"/>
      <c r="H60" s="38"/>
      <c r="I60" s="24">
        <v>0.9</v>
      </c>
      <c r="J60" s="24">
        <v>0.9</v>
      </c>
      <c r="K60" s="24">
        <v>0.9</v>
      </c>
      <c r="L60" s="24">
        <v>0.9</v>
      </c>
      <c r="M60" s="39"/>
      <c r="N60" s="56"/>
      <c r="O60" s="53"/>
      <c r="P60" s="53"/>
      <c r="Q60" s="54"/>
    </row>
    <row r="61" spans="3:17" ht="92.25" customHeight="1" x14ac:dyDescent="0.2">
      <c r="C61" s="51" t="s">
        <v>60</v>
      </c>
      <c r="D61" s="35" t="s">
        <v>171</v>
      </c>
      <c r="E61" s="36" t="s">
        <v>27</v>
      </c>
      <c r="F61" s="36" t="s">
        <v>29</v>
      </c>
      <c r="G61" s="52">
        <f t="shared" ref="G61" si="43">I62+J62+K62+L62</f>
        <v>8</v>
      </c>
      <c r="H61" s="38" t="s">
        <v>30</v>
      </c>
      <c r="I61" s="18">
        <v>2</v>
      </c>
      <c r="J61" s="18">
        <v>2</v>
      </c>
      <c r="K61" s="18">
        <v>2</v>
      </c>
      <c r="L61" s="18" t="s">
        <v>0</v>
      </c>
      <c r="M61" s="39">
        <f t="shared" ref="M61" si="44">IFERROR(K61/K62,"ND")</f>
        <v>1</v>
      </c>
      <c r="N61" s="40">
        <f t="shared" ref="N61" si="45">IFERROR(((I61+J61+K61)/G61),"ND")</f>
        <v>0.75</v>
      </c>
      <c r="O61" s="53" t="s">
        <v>261</v>
      </c>
      <c r="P61" s="53"/>
      <c r="Q61" s="54"/>
    </row>
    <row r="62" spans="3:17" ht="92.25" customHeight="1" x14ac:dyDescent="0.2">
      <c r="C62" s="51"/>
      <c r="D62" s="35"/>
      <c r="E62" s="36"/>
      <c r="F62" s="36"/>
      <c r="G62" s="36"/>
      <c r="H62" s="38"/>
      <c r="I62" s="2">
        <v>2</v>
      </c>
      <c r="J62" s="2">
        <v>2</v>
      </c>
      <c r="K62" s="2">
        <v>2</v>
      </c>
      <c r="L62" s="2">
        <v>2</v>
      </c>
      <c r="M62" s="39"/>
      <c r="N62" s="40"/>
      <c r="O62" s="53"/>
      <c r="P62" s="53"/>
      <c r="Q62" s="54"/>
    </row>
    <row r="63" spans="3:17" ht="92.25" customHeight="1" x14ac:dyDescent="0.2">
      <c r="C63" s="118" t="s">
        <v>61</v>
      </c>
      <c r="D63" s="119" t="s">
        <v>62</v>
      </c>
      <c r="E63" s="36" t="s">
        <v>27</v>
      </c>
      <c r="F63" s="36" t="s">
        <v>29</v>
      </c>
      <c r="G63" s="36">
        <v>6</v>
      </c>
      <c r="H63" s="38" t="s">
        <v>30</v>
      </c>
      <c r="I63" s="2">
        <v>2</v>
      </c>
      <c r="J63" s="2">
        <v>2</v>
      </c>
      <c r="K63" s="2">
        <v>1</v>
      </c>
      <c r="L63" s="2"/>
      <c r="M63" s="39">
        <f t="shared" ref="M63" si="46">IFERROR(K63/K64,"ND")</f>
        <v>1</v>
      </c>
      <c r="N63" s="40">
        <f t="shared" ref="N63" si="47">IFERROR(((I63+J63+K63)/G63),"ND")</f>
        <v>0.83333333333333337</v>
      </c>
      <c r="O63" s="53" t="s">
        <v>262</v>
      </c>
      <c r="P63" s="53"/>
      <c r="Q63" s="54"/>
    </row>
    <row r="64" spans="3:17" ht="92.25" customHeight="1" x14ac:dyDescent="0.2">
      <c r="C64" s="118"/>
      <c r="D64" s="119"/>
      <c r="E64" s="36"/>
      <c r="F64" s="36"/>
      <c r="G64" s="36"/>
      <c r="H64" s="38"/>
      <c r="I64" s="3">
        <v>2</v>
      </c>
      <c r="J64" s="3">
        <v>2</v>
      </c>
      <c r="K64" s="3">
        <v>1</v>
      </c>
      <c r="L64" s="2">
        <v>1</v>
      </c>
      <c r="M64" s="39"/>
      <c r="N64" s="40"/>
      <c r="O64" s="53"/>
      <c r="P64" s="53"/>
      <c r="Q64" s="54"/>
    </row>
    <row r="65" spans="3:17" ht="92.25" customHeight="1" x14ac:dyDescent="0.2">
      <c r="C65" s="51" t="s">
        <v>63</v>
      </c>
      <c r="D65" s="35" t="s">
        <v>172</v>
      </c>
      <c r="E65" s="36" t="s">
        <v>27</v>
      </c>
      <c r="F65" s="36" t="s">
        <v>29</v>
      </c>
      <c r="G65" s="52">
        <f t="shared" ref="G65" si="48">I66+J66+K66+L66</f>
        <v>7</v>
      </c>
      <c r="H65" s="38" t="s">
        <v>30</v>
      </c>
      <c r="I65" s="18">
        <v>2</v>
      </c>
      <c r="J65" s="18">
        <v>2</v>
      </c>
      <c r="K65" s="18">
        <v>2</v>
      </c>
      <c r="L65" s="18" t="s">
        <v>0</v>
      </c>
      <c r="M65" s="39">
        <f t="shared" ref="M65" si="49">IFERROR(K65/K66,"ND")</f>
        <v>1</v>
      </c>
      <c r="N65" s="40">
        <f t="shared" ref="N65" si="50">IFERROR(((I65+J65+K65)/G65),"ND")</f>
        <v>0.8571428571428571</v>
      </c>
      <c r="O65" s="53" t="s">
        <v>173</v>
      </c>
      <c r="P65" s="53"/>
      <c r="Q65" s="54"/>
    </row>
    <row r="66" spans="3:17" ht="92.25" customHeight="1" x14ac:dyDescent="0.2">
      <c r="C66" s="51"/>
      <c r="D66" s="35"/>
      <c r="E66" s="36"/>
      <c r="F66" s="36"/>
      <c r="G66" s="36"/>
      <c r="H66" s="38"/>
      <c r="I66" s="2">
        <v>2</v>
      </c>
      <c r="J66" s="2">
        <v>2</v>
      </c>
      <c r="K66" s="2">
        <v>2</v>
      </c>
      <c r="L66" s="2">
        <v>1</v>
      </c>
      <c r="M66" s="39"/>
      <c r="N66" s="40"/>
      <c r="O66" s="53"/>
      <c r="P66" s="53"/>
      <c r="Q66" s="54"/>
    </row>
    <row r="67" spans="3:17" ht="92.25" customHeight="1" x14ac:dyDescent="0.2">
      <c r="C67" s="51"/>
      <c r="D67" s="35" t="s">
        <v>174</v>
      </c>
      <c r="E67" s="36" t="s">
        <v>27</v>
      </c>
      <c r="F67" s="36" t="s">
        <v>29</v>
      </c>
      <c r="G67" s="52">
        <f t="shared" ref="G67" si="51">I68+J68+K68+L68</f>
        <v>10</v>
      </c>
      <c r="H67" s="38" t="s">
        <v>30</v>
      </c>
      <c r="I67" s="18">
        <v>3</v>
      </c>
      <c r="J67" s="18">
        <v>3</v>
      </c>
      <c r="K67" s="18">
        <v>2</v>
      </c>
      <c r="L67" s="18" t="s">
        <v>0</v>
      </c>
      <c r="M67" s="39">
        <f t="shared" ref="M67" si="52">IFERROR(K67/K68,"ND")</f>
        <v>1</v>
      </c>
      <c r="N67" s="40">
        <f t="shared" ref="N67" si="53">IFERROR(((I67+J67+K67)/G67),"ND")</f>
        <v>0.8</v>
      </c>
      <c r="O67" s="53" t="s">
        <v>263</v>
      </c>
      <c r="P67" s="53"/>
      <c r="Q67" s="54"/>
    </row>
    <row r="68" spans="3:17" ht="92.25" customHeight="1" x14ac:dyDescent="0.2">
      <c r="C68" s="51"/>
      <c r="D68" s="35"/>
      <c r="E68" s="36"/>
      <c r="F68" s="36"/>
      <c r="G68" s="36"/>
      <c r="H68" s="38"/>
      <c r="I68" s="2">
        <v>3</v>
      </c>
      <c r="J68" s="2">
        <v>3</v>
      </c>
      <c r="K68" s="2">
        <v>2</v>
      </c>
      <c r="L68" s="2">
        <v>2</v>
      </c>
      <c r="M68" s="39"/>
      <c r="N68" s="40"/>
      <c r="O68" s="53"/>
      <c r="P68" s="53"/>
      <c r="Q68" s="54"/>
    </row>
    <row r="69" spans="3:17" ht="92.25" customHeight="1" x14ac:dyDescent="0.2">
      <c r="C69" s="51" t="s">
        <v>64</v>
      </c>
      <c r="D69" s="35" t="s">
        <v>175</v>
      </c>
      <c r="E69" s="36" t="s">
        <v>27</v>
      </c>
      <c r="F69" s="36" t="s">
        <v>29</v>
      </c>
      <c r="G69" s="52">
        <f t="shared" ref="G69" si="54">I70+J70+K70+L70</f>
        <v>32</v>
      </c>
      <c r="H69" s="38" t="s">
        <v>30</v>
      </c>
      <c r="I69" s="18">
        <v>8</v>
      </c>
      <c r="J69" s="18">
        <v>8</v>
      </c>
      <c r="K69" s="18">
        <v>8</v>
      </c>
      <c r="L69" s="18" t="s">
        <v>0</v>
      </c>
      <c r="M69" s="39">
        <f t="shared" ref="M69" si="55">IFERROR(K69/K70,"ND")</f>
        <v>1</v>
      </c>
      <c r="N69" s="40">
        <f t="shared" ref="N69" si="56">IFERROR(((I69+J69+K69)/G69),"ND")</f>
        <v>0.75</v>
      </c>
      <c r="O69" s="53" t="s">
        <v>176</v>
      </c>
      <c r="P69" s="53"/>
      <c r="Q69" s="54"/>
    </row>
    <row r="70" spans="3:17" ht="92.25" customHeight="1" x14ac:dyDescent="0.2">
      <c r="C70" s="51"/>
      <c r="D70" s="35"/>
      <c r="E70" s="36"/>
      <c r="F70" s="36"/>
      <c r="G70" s="36"/>
      <c r="H70" s="38"/>
      <c r="I70" s="2">
        <v>8</v>
      </c>
      <c r="J70" s="2">
        <v>8</v>
      </c>
      <c r="K70" s="2">
        <v>8</v>
      </c>
      <c r="L70" s="2">
        <v>8</v>
      </c>
      <c r="M70" s="39"/>
      <c r="N70" s="40"/>
      <c r="O70" s="53"/>
      <c r="P70" s="53"/>
      <c r="Q70" s="54"/>
    </row>
    <row r="71" spans="3:17" ht="92.25" customHeight="1" x14ac:dyDescent="0.2">
      <c r="C71" s="51" t="s">
        <v>65</v>
      </c>
      <c r="D71" s="35" t="s">
        <v>177</v>
      </c>
      <c r="E71" s="36" t="s">
        <v>27</v>
      </c>
      <c r="F71" s="36" t="s">
        <v>29</v>
      </c>
      <c r="G71" s="52">
        <f t="shared" ref="G71:G81" si="57">I72+J72+K72+L72</f>
        <v>20</v>
      </c>
      <c r="H71" s="38" t="s">
        <v>30</v>
      </c>
      <c r="I71" s="18">
        <v>5</v>
      </c>
      <c r="J71" s="18">
        <v>5</v>
      </c>
      <c r="K71" s="18">
        <v>5</v>
      </c>
      <c r="L71" s="18" t="s">
        <v>0</v>
      </c>
      <c r="M71" s="39">
        <f t="shared" ref="M71" si="58">IFERROR(K71/K72,"ND")</f>
        <v>1</v>
      </c>
      <c r="N71" s="40">
        <f t="shared" ref="N71" si="59">IFERROR(((I71+J71+K71)/G71),"ND")</f>
        <v>0.75</v>
      </c>
      <c r="O71" s="53" t="s">
        <v>178</v>
      </c>
      <c r="P71" s="53"/>
      <c r="Q71" s="54"/>
    </row>
    <row r="72" spans="3:17" ht="92.25" customHeight="1" x14ac:dyDescent="0.2">
      <c r="C72" s="51"/>
      <c r="D72" s="35"/>
      <c r="E72" s="36"/>
      <c r="F72" s="36"/>
      <c r="G72" s="36"/>
      <c r="H72" s="38"/>
      <c r="I72" s="2">
        <v>5</v>
      </c>
      <c r="J72" s="2">
        <v>5</v>
      </c>
      <c r="K72" s="2">
        <v>5</v>
      </c>
      <c r="L72" s="2">
        <v>5</v>
      </c>
      <c r="M72" s="39"/>
      <c r="N72" s="40"/>
      <c r="O72" s="53"/>
      <c r="P72" s="53"/>
      <c r="Q72" s="54"/>
    </row>
    <row r="73" spans="3:17" ht="92.25" customHeight="1" x14ac:dyDescent="0.2">
      <c r="C73" s="51" t="s">
        <v>66</v>
      </c>
      <c r="D73" s="76" t="s">
        <v>179</v>
      </c>
      <c r="E73" s="36" t="s">
        <v>27</v>
      </c>
      <c r="F73" s="36" t="s">
        <v>29</v>
      </c>
      <c r="G73" s="52">
        <f t="shared" si="57"/>
        <v>32</v>
      </c>
      <c r="H73" s="38" t="s">
        <v>30</v>
      </c>
      <c r="I73" s="2">
        <v>8</v>
      </c>
      <c r="J73" s="2">
        <v>8</v>
      </c>
      <c r="K73" s="2">
        <v>8</v>
      </c>
      <c r="L73" s="2"/>
      <c r="M73" s="39">
        <f t="shared" ref="M73" si="60">IFERROR(K73/K74,"ND")</f>
        <v>1</v>
      </c>
      <c r="N73" s="40">
        <f t="shared" ref="N73" si="61">IFERROR(((I73+J73+K73)/G73),"ND")</f>
        <v>0.75</v>
      </c>
      <c r="O73" s="53" t="s">
        <v>264</v>
      </c>
      <c r="P73" s="53"/>
      <c r="Q73" s="54"/>
    </row>
    <row r="74" spans="3:17" ht="92.25" customHeight="1" x14ac:dyDescent="0.2">
      <c r="C74" s="51"/>
      <c r="D74" s="76"/>
      <c r="E74" s="36"/>
      <c r="F74" s="36"/>
      <c r="G74" s="36"/>
      <c r="H74" s="38"/>
      <c r="I74" s="3">
        <v>8</v>
      </c>
      <c r="J74" s="3">
        <v>8</v>
      </c>
      <c r="K74" s="2">
        <v>8</v>
      </c>
      <c r="L74" s="2">
        <v>8</v>
      </c>
      <c r="M74" s="39"/>
      <c r="N74" s="40"/>
      <c r="O74" s="53"/>
      <c r="P74" s="53"/>
      <c r="Q74" s="54"/>
    </row>
    <row r="75" spans="3:17" ht="92.25" customHeight="1" x14ac:dyDescent="0.2">
      <c r="C75" s="51" t="s">
        <v>67</v>
      </c>
      <c r="D75" s="76" t="s">
        <v>180</v>
      </c>
      <c r="E75" s="36" t="s">
        <v>27</v>
      </c>
      <c r="F75" s="36" t="s">
        <v>29</v>
      </c>
      <c r="G75" s="52">
        <f t="shared" si="57"/>
        <v>4000</v>
      </c>
      <c r="H75" s="38" t="s">
        <v>30</v>
      </c>
      <c r="I75" s="3">
        <v>0</v>
      </c>
      <c r="J75" s="3">
        <v>0</v>
      </c>
      <c r="K75" s="2">
        <v>2000</v>
      </c>
      <c r="L75" s="2" t="s">
        <v>0</v>
      </c>
      <c r="M75" s="39">
        <f t="shared" ref="M75" si="62">IFERROR(K75/K76,"ND")</f>
        <v>1</v>
      </c>
      <c r="N75" s="40">
        <f t="shared" ref="N75" si="63">IFERROR(((I75+J75+K75)/G75),"ND")</f>
        <v>0.5</v>
      </c>
      <c r="O75" s="53" t="s">
        <v>265</v>
      </c>
      <c r="P75" s="53"/>
      <c r="Q75" s="54"/>
    </row>
    <row r="76" spans="3:17" ht="92.25" customHeight="1" x14ac:dyDescent="0.2">
      <c r="C76" s="51"/>
      <c r="D76" s="76"/>
      <c r="E76" s="36"/>
      <c r="F76" s="36"/>
      <c r="G76" s="36"/>
      <c r="H76" s="38"/>
      <c r="I76" s="3">
        <v>0</v>
      </c>
      <c r="J76" s="3">
        <v>0</v>
      </c>
      <c r="K76" s="2">
        <v>2000</v>
      </c>
      <c r="L76" s="2">
        <v>2000</v>
      </c>
      <c r="M76" s="39"/>
      <c r="N76" s="40"/>
      <c r="O76" s="53"/>
      <c r="P76" s="53"/>
      <c r="Q76" s="54"/>
    </row>
    <row r="77" spans="3:17" ht="92.25" customHeight="1" x14ac:dyDescent="0.2">
      <c r="C77" s="51" t="s">
        <v>68</v>
      </c>
      <c r="D77" s="76" t="s">
        <v>182</v>
      </c>
      <c r="E77" s="36" t="s">
        <v>27</v>
      </c>
      <c r="F77" s="36" t="s">
        <v>29</v>
      </c>
      <c r="G77" s="52">
        <f t="shared" si="57"/>
        <v>4</v>
      </c>
      <c r="H77" s="38" t="s">
        <v>30</v>
      </c>
      <c r="I77" s="2">
        <v>1</v>
      </c>
      <c r="J77" s="2">
        <v>1</v>
      </c>
      <c r="K77" s="2">
        <v>1</v>
      </c>
      <c r="L77" s="2"/>
      <c r="M77" s="39">
        <f t="shared" ref="M77" si="64">IFERROR(K77/K78,"ND")</f>
        <v>1</v>
      </c>
      <c r="N77" s="40">
        <f t="shared" ref="N77" si="65">IFERROR(((I77+J77+K77)/G77),"ND")</f>
        <v>0.75</v>
      </c>
      <c r="O77" s="53" t="s">
        <v>183</v>
      </c>
      <c r="P77" s="53"/>
      <c r="Q77" s="54"/>
    </row>
    <row r="78" spans="3:17" ht="92.25" customHeight="1" x14ac:dyDescent="0.2">
      <c r="C78" s="51"/>
      <c r="D78" s="76"/>
      <c r="E78" s="36"/>
      <c r="F78" s="36"/>
      <c r="G78" s="36"/>
      <c r="H78" s="38"/>
      <c r="I78" s="3">
        <v>1</v>
      </c>
      <c r="J78" s="3">
        <v>1</v>
      </c>
      <c r="K78" s="3">
        <v>1</v>
      </c>
      <c r="L78" s="3">
        <v>1</v>
      </c>
      <c r="M78" s="39"/>
      <c r="N78" s="40"/>
      <c r="O78" s="53"/>
      <c r="P78" s="53"/>
      <c r="Q78" s="54"/>
    </row>
    <row r="79" spans="3:17" ht="92.25" customHeight="1" x14ac:dyDescent="0.2">
      <c r="C79" s="51" t="s">
        <v>69</v>
      </c>
      <c r="D79" s="76" t="s">
        <v>184</v>
      </c>
      <c r="E79" s="36" t="s">
        <v>27</v>
      </c>
      <c r="F79" s="36" t="s">
        <v>29</v>
      </c>
      <c r="G79" s="52">
        <f t="shared" si="57"/>
        <v>2</v>
      </c>
      <c r="H79" s="38" t="s">
        <v>30</v>
      </c>
      <c r="I79" s="2"/>
      <c r="J79" s="2"/>
      <c r="K79" s="2">
        <v>1</v>
      </c>
      <c r="L79" s="2"/>
      <c r="M79" s="39">
        <f t="shared" ref="M79" si="66">IFERROR(K79/K80,"ND")</f>
        <v>1</v>
      </c>
      <c r="N79" s="40">
        <f t="shared" ref="N79" si="67">IFERROR(((I79+J79+K79)/G79),"ND")</f>
        <v>0.5</v>
      </c>
      <c r="O79" s="53" t="s">
        <v>181</v>
      </c>
      <c r="P79" s="53"/>
      <c r="Q79" s="54"/>
    </row>
    <row r="80" spans="3:17" ht="92.25" customHeight="1" x14ac:dyDescent="0.2">
      <c r="C80" s="51"/>
      <c r="D80" s="76"/>
      <c r="E80" s="36"/>
      <c r="F80" s="36"/>
      <c r="G80" s="36"/>
      <c r="H80" s="38"/>
      <c r="I80" s="3"/>
      <c r="J80" s="3"/>
      <c r="K80" s="3">
        <v>1</v>
      </c>
      <c r="L80" s="2">
        <v>1</v>
      </c>
      <c r="M80" s="39"/>
      <c r="N80" s="40"/>
      <c r="O80" s="53"/>
      <c r="P80" s="53"/>
      <c r="Q80" s="54"/>
    </row>
    <row r="81" spans="3:18" ht="92.25" customHeight="1" x14ac:dyDescent="0.2">
      <c r="C81" s="51" t="s">
        <v>70</v>
      </c>
      <c r="D81" s="76" t="s">
        <v>185</v>
      </c>
      <c r="E81" s="36" t="s">
        <v>27</v>
      </c>
      <c r="F81" s="36" t="s">
        <v>29</v>
      </c>
      <c r="G81" s="52">
        <f t="shared" si="57"/>
        <v>4</v>
      </c>
      <c r="H81" s="38" t="s">
        <v>30</v>
      </c>
      <c r="I81" s="2">
        <v>1</v>
      </c>
      <c r="J81" s="2">
        <v>1</v>
      </c>
      <c r="K81" s="2">
        <v>1</v>
      </c>
      <c r="L81" s="2"/>
      <c r="M81" s="39">
        <f t="shared" ref="M81" si="68">IFERROR(K81/K82,"ND")</f>
        <v>1</v>
      </c>
      <c r="N81" s="40">
        <f t="shared" ref="N81" si="69">IFERROR(((I81+J81+K81)/G81),"ND")</f>
        <v>0.75</v>
      </c>
      <c r="O81" s="53" t="s">
        <v>266</v>
      </c>
      <c r="P81" s="53"/>
      <c r="Q81" s="54"/>
    </row>
    <row r="82" spans="3:18" ht="92.25" customHeight="1" x14ac:dyDescent="0.2">
      <c r="C82" s="51"/>
      <c r="D82" s="76"/>
      <c r="E82" s="36"/>
      <c r="F82" s="36"/>
      <c r="G82" s="36"/>
      <c r="H82" s="38"/>
      <c r="I82" s="3">
        <v>1</v>
      </c>
      <c r="J82" s="3">
        <v>1</v>
      </c>
      <c r="K82" s="2">
        <v>1</v>
      </c>
      <c r="L82" s="2">
        <v>1</v>
      </c>
      <c r="M82" s="39"/>
      <c r="N82" s="40"/>
      <c r="O82" s="53"/>
      <c r="P82" s="53"/>
      <c r="Q82" s="54"/>
    </row>
    <row r="83" spans="3:18" ht="92.25" customHeight="1" x14ac:dyDescent="0.2">
      <c r="C83" s="43" t="s">
        <v>71</v>
      </c>
      <c r="D83" s="45" t="s">
        <v>186</v>
      </c>
      <c r="E83" s="46" t="s">
        <v>72</v>
      </c>
      <c r="F83" s="46" t="s">
        <v>29</v>
      </c>
      <c r="G83" s="47">
        <v>58</v>
      </c>
      <c r="H83" s="48" t="s">
        <v>30</v>
      </c>
      <c r="I83" s="25">
        <v>14</v>
      </c>
      <c r="J83" s="25">
        <v>14</v>
      </c>
      <c r="K83" s="25">
        <v>15</v>
      </c>
      <c r="L83" s="16" t="s">
        <v>0</v>
      </c>
      <c r="M83" s="39">
        <f t="shared" ref="M83" si="70">IFERROR(K83/K84,"ND")</f>
        <v>1</v>
      </c>
      <c r="N83" s="40">
        <f t="shared" ref="N83" si="71">IFERROR(((I83+J83+K83)/G83),"ND")</f>
        <v>0.74137931034482762</v>
      </c>
      <c r="O83" s="49" t="s">
        <v>187</v>
      </c>
      <c r="P83" s="49"/>
      <c r="Q83" s="50"/>
    </row>
    <row r="84" spans="3:18" ht="92.25" customHeight="1" x14ac:dyDescent="0.2">
      <c r="C84" s="44"/>
      <c r="D84" s="45"/>
      <c r="E84" s="46"/>
      <c r="F84" s="46"/>
      <c r="G84" s="46"/>
      <c r="H84" s="48"/>
      <c r="I84" s="25">
        <v>14</v>
      </c>
      <c r="J84" s="25">
        <v>14</v>
      </c>
      <c r="K84" s="25">
        <v>15</v>
      </c>
      <c r="L84" s="25">
        <v>15</v>
      </c>
      <c r="M84" s="39"/>
      <c r="N84" s="40"/>
      <c r="O84" s="49"/>
      <c r="P84" s="49"/>
      <c r="Q84" s="50"/>
    </row>
    <row r="85" spans="3:18" ht="92.25" customHeight="1" x14ac:dyDescent="0.2">
      <c r="C85" s="34" t="s">
        <v>73</v>
      </c>
      <c r="D85" s="35" t="s">
        <v>188</v>
      </c>
      <c r="E85" s="36" t="s">
        <v>34</v>
      </c>
      <c r="F85" s="36" t="s">
        <v>29</v>
      </c>
      <c r="G85" s="37">
        <v>78</v>
      </c>
      <c r="H85" s="38" t="s">
        <v>30</v>
      </c>
      <c r="I85" s="17">
        <v>24</v>
      </c>
      <c r="J85" s="17">
        <v>13</v>
      </c>
      <c r="K85" s="17">
        <v>31</v>
      </c>
      <c r="L85" s="26" t="s">
        <v>0</v>
      </c>
      <c r="M85" s="39">
        <f t="shared" ref="M85" si="72">IFERROR(K85/K86,"ND")</f>
        <v>1.55</v>
      </c>
      <c r="N85" s="40">
        <f t="shared" ref="N85" si="73">IFERROR(((I85+J85+K85)/G85),"ND")</f>
        <v>0.87179487179487181</v>
      </c>
      <c r="O85" s="41" t="s">
        <v>189</v>
      </c>
      <c r="P85" s="41"/>
      <c r="Q85" s="42"/>
    </row>
    <row r="86" spans="3:18" ht="92.25" customHeight="1" x14ac:dyDescent="0.2">
      <c r="C86" s="34"/>
      <c r="D86" s="35"/>
      <c r="E86" s="36"/>
      <c r="F86" s="36"/>
      <c r="G86" s="37"/>
      <c r="H86" s="38"/>
      <c r="I86" s="17">
        <v>17</v>
      </c>
      <c r="J86" s="17">
        <v>17</v>
      </c>
      <c r="K86" s="17">
        <v>20</v>
      </c>
      <c r="L86" s="17">
        <v>24</v>
      </c>
      <c r="M86" s="39"/>
      <c r="N86" s="40"/>
      <c r="O86" s="41"/>
      <c r="P86" s="41"/>
      <c r="Q86" s="42"/>
    </row>
    <row r="87" spans="3:18" ht="92.25" customHeight="1" x14ac:dyDescent="0.2">
      <c r="C87" s="34" t="s">
        <v>74</v>
      </c>
      <c r="D87" s="35" t="s">
        <v>190</v>
      </c>
      <c r="E87" s="36" t="s">
        <v>34</v>
      </c>
      <c r="F87" s="36" t="s">
        <v>29</v>
      </c>
      <c r="G87" s="37">
        <v>44</v>
      </c>
      <c r="H87" s="38" t="s">
        <v>30</v>
      </c>
      <c r="I87" s="18">
        <v>11</v>
      </c>
      <c r="J87" s="18">
        <v>11</v>
      </c>
      <c r="K87" s="18">
        <v>11</v>
      </c>
      <c r="L87" s="27" t="s">
        <v>0</v>
      </c>
      <c r="M87" s="39">
        <f t="shared" ref="M87" si="74">IFERROR(K87/K88,"ND")</f>
        <v>1</v>
      </c>
      <c r="N87" s="40">
        <f t="shared" ref="N87" si="75">IFERROR(((I87+J87+K87)/G87),"ND")</f>
        <v>0.75</v>
      </c>
      <c r="O87" s="41" t="s">
        <v>191</v>
      </c>
      <c r="P87" s="41"/>
      <c r="Q87" s="42"/>
    </row>
    <row r="88" spans="3:18" ht="92.25" customHeight="1" x14ac:dyDescent="0.2">
      <c r="C88" s="34"/>
      <c r="D88" s="35"/>
      <c r="E88" s="36"/>
      <c r="F88" s="36"/>
      <c r="G88" s="37"/>
      <c r="H88" s="38"/>
      <c r="I88" s="18">
        <v>11</v>
      </c>
      <c r="J88" s="18">
        <v>11</v>
      </c>
      <c r="K88" s="18">
        <v>11</v>
      </c>
      <c r="L88" s="18">
        <v>11</v>
      </c>
      <c r="M88" s="39"/>
      <c r="N88" s="40"/>
      <c r="O88" s="41"/>
      <c r="P88" s="41"/>
      <c r="Q88" s="42"/>
    </row>
    <row r="89" spans="3:18" ht="92.25" customHeight="1" x14ac:dyDescent="0.2">
      <c r="C89" s="43" t="s">
        <v>75</v>
      </c>
      <c r="D89" s="45" t="s">
        <v>192</v>
      </c>
      <c r="E89" s="46" t="s">
        <v>72</v>
      </c>
      <c r="F89" s="46" t="s">
        <v>29</v>
      </c>
      <c r="G89" s="47">
        <v>25</v>
      </c>
      <c r="H89" s="48" t="s">
        <v>30</v>
      </c>
      <c r="I89" s="17">
        <v>7</v>
      </c>
      <c r="J89" s="17">
        <v>0</v>
      </c>
      <c r="K89" s="17">
        <v>1</v>
      </c>
      <c r="L89" s="17" t="s">
        <v>0</v>
      </c>
      <c r="M89" s="39">
        <f t="shared" ref="M89" si="76">IFERROR(K89/K90,"ND")</f>
        <v>0.14285714285714285</v>
      </c>
      <c r="N89" s="40">
        <f t="shared" ref="N89" si="77">IFERROR(((I89+J89+K89)/G89),"ND")</f>
        <v>0.32</v>
      </c>
      <c r="O89" s="88" t="s">
        <v>193</v>
      </c>
      <c r="P89" s="88"/>
      <c r="Q89" s="89"/>
    </row>
    <row r="90" spans="3:18" ht="92.25" customHeight="1" x14ac:dyDescent="0.2">
      <c r="C90" s="44"/>
      <c r="D90" s="45"/>
      <c r="E90" s="46"/>
      <c r="F90" s="46"/>
      <c r="G90" s="46"/>
      <c r="H90" s="48"/>
      <c r="I90" s="17">
        <v>6</v>
      </c>
      <c r="J90" s="17">
        <v>6</v>
      </c>
      <c r="K90" s="17">
        <v>7</v>
      </c>
      <c r="L90" s="17">
        <v>6</v>
      </c>
      <c r="M90" s="39"/>
      <c r="N90" s="40"/>
      <c r="O90" s="88"/>
      <c r="P90" s="88"/>
      <c r="Q90" s="89"/>
    </row>
    <row r="91" spans="3:18" ht="92.25" customHeight="1" x14ac:dyDescent="0.2">
      <c r="C91" s="34" t="s">
        <v>76</v>
      </c>
      <c r="D91" s="35" t="s">
        <v>194</v>
      </c>
      <c r="E91" s="36" t="s">
        <v>72</v>
      </c>
      <c r="F91" s="36" t="s">
        <v>29</v>
      </c>
      <c r="G91" s="52">
        <v>13</v>
      </c>
      <c r="H91" s="38" t="s">
        <v>30</v>
      </c>
      <c r="I91" s="18">
        <v>2</v>
      </c>
      <c r="J91" s="18">
        <v>1</v>
      </c>
      <c r="K91" s="18">
        <v>6</v>
      </c>
      <c r="L91" s="18" t="s">
        <v>0</v>
      </c>
      <c r="M91" s="39">
        <f t="shared" ref="M91" si="78">IFERROR(K91/K92,"ND")</f>
        <v>2</v>
      </c>
      <c r="N91" s="40">
        <f t="shared" ref="N91" si="79">IFERROR(((I91+J91+K91)/G91),"ND")</f>
        <v>0.69230769230769229</v>
      </c>
      <c r="O91" s="90" t="s">
        <v>195</v>
      </c>
      <c r="P91" s="90"/>
      <c r="Q91" s="91"/>
    </row>
    <row r="92" spans="3:18" ht="92.25" customHeight="1" x14ac:dyDescent="0.2">
      <c r="C92" s="34"/>
      <c r="D92" s="35"/>
      <c r="E92" s="36"/>
      <c r="F92" s="36"/>
      <c r="G92" s="36"/>
      <c r="H92" s="38"/>
      <c r="I92" s="18">
        <v>2</v>
      </c>
      <c r="J92" s="18">
        <v>3</v>
      </c>
      <c r="K92" s="18">
        <v>3</v>
      </c>
      <c r="L92" s="18">
        <v>5</v>
      </c>
      <c r="M92" s="39"/>
      <c r="N92" s="40"/>
      <c r="O92" s="90"/>
      <c r="P92" s="90"/>
      <c r="Q92" s="91"/>
    </row>
    <row r="93" spans="3:18" ht="92.25" customHeight="1" x14ac:dyDescent="0.2">
      <c r="C93" s="34" t="s">
        <v>77</v>
      </c>
      <c r="D93" s="35" t="s">
        <v>196</v>
      </c>
      <c r="E93" s="36" t="s">
        <v>72</v>
      </c>
      <c r="F93" s="36" t="s">
        <v>29</v>
      </c>
      <c r="G93" s="52">
        <v>3000</v>
      </c>
      <c r="H93" s="38" t="s">
        <v>30</v>
      </c>
      <c r="I93" s="18">
        <v>4742</v>
      </c>
      <c r="J93" s="18">
        <v>2098</v>
      </c>
      <c r="K93" s="18">
        <v>13524</v>
      </c>
      <c r="L93" s="18" t="s">
        <v>0</v>
      </c>
      <c r="M93" s="39">
        <f>IFERROR(K93/K94,"ND")</f>
        <v>13.523999999999999</v>
      </c>
      <c r="N93" s="40">
        <f t="shared" ref="N93" si="80">IFERROR(((I93+J93+K93)/G93),"ND")</f>
        <v>6.7880000000000003</v>
      </c>
      <c r="O93" s="90" t="s">
        <v>197</v>
      </c>
      <c r="P93" s="90"/>
      <c r="Q93" s="91"/>
      <c r="R93" s="5" t="s">
        <v>0</v>
      </c>
    </row>
    <row r="94" spans="3:18" ht="92.25" customHeight="1" x14ac:dyDescent="0.2">
      <c r="C94" s="34"/>
      <c r="D94" s="35"/>
      <c r="E94" s="36"/>
      <c r="F94" s="36"/>
      <c r="G94" s="52"/>
      <c r="H94" s="38"/>
      <c r="I94" s="2">
        <v>500</v>
      </c>
      <c r="J94" s="2">
        <v>1000</v>
      </c>
      <c r="K94" s="2">
        <v>1000</v>
      </c>
      <c r="L94" s="2">
        <v>500</v>
      </c>
      <c r="M94" s="39"/>
      <c r="N94" s="40"/>
      <c r="O94" s="90"/>
      <c r="P94" s="90"/>
      <c r="Q94" s="91"/>
      <c r="R94" s="5" t="s">
        <v>0</v>
      </c>
    </row>
    <row r="95" spans="3:18" ht="92.25" customHeight="1" x14ac:dyDescent="0.2">
      <c r="C95" s="43" t="s">
        <v>78</v>
      </c>
      <c r="D95" s="45" t="s">
        <v>198</v>
      </c>
      <c r="E95" s="46" t="s">
        <v>27</v>
      </c>
      <c r="F95" s="46" t="s">
        <v>29</v>
      </c>
      <c r="G95" s="46">
        <v>780</v>
      </c>
      <c r="H95" s="48" t="s">
        <v>30</v>
      </c>
      <c r="I95" s="17">
        <v>214</v>
      </c>
      <c r="J95" s="17">
        <v>224</v>
      </c>
      <c r="K95" s="17">
        <v>237</v>
      </c>
      <c r="L95" s="17"/>
      <c r="M95" s="39">
        <f t="shared" ref="M95" si="81">IFERROR(K95/K96,"ND")</f>
        <v>1.58</v>
      </c>
      <c r="N95" s="40">
        <f t="shared" ref="N95" si="82">IFERROR(((I95+J95+K95)/G95),"ND")</f>
        <v>0.86538461538461542</v>
      </c>
      <c r="O95" s="88" t="s">
        <v>119</v>
      </c>
      <c r="P95" s="100"/>
      <c r="Q95" s="101"/>
      <c r="R95" s="5" t="s">
        <v>0</v>
      </c>
    </row>
    <row r="96" spans="3:18" ht="92.25" customHeight="1" x14ac:dyDescent="0.2">
      <c r="C96" s="44"/>
      <c r="D96" s="45"/>
      <c r="E96" s="46"/>
      <c r="F96" s="46"/>
      <c r="G96" s="46"/>
      <c r="H96" s="48"/>
      <c r="I96" s="17">
        <v>200</v>
      </c>
      <c r="J96" s="17">
        <v>180</v>
      </c>
      <c r="K96" s="17">
        <v>150</v>
      </c>
      <c r="L96" s="17">
        <v>250</v>
      </c>
      <c r="M96" s="39"/>
      <c r="N96" s="40"/>
      <c r="O96" s="100"/>
      <c r="P96" s="100"/>
      <c r="Q96" s="101"/>
      <c r="R96" s="5" t="s">
        <v>0</v>
      </c>
    </row>
    <row r="97" spans="3:18" ht="92.25" customHeight="1" x14ac:dyDescent="0.2">
      <c r="C97" s="34" t="s">
        <v>79</v>
      </c>
      <c r="D97" s="35" t="s">
        <v>199</v>
      </c>
      <c r="E97" s="36" t="s">
        <v>80</v>
      </c>
      <c r="F97" s="36" t="s">
        <v>29</v>
      </c>
      <c r="G97" s="36">
        <v>2000</v>
      </c>
      <c r="H97" s="38" t="s">
        <v>30</v>
      </c>
      <c r="I97" s="18">
        <v>189</v>
      </c>
      <c r="J97" s="18">
        <v>283</v>
      </c>
      <c r="K97" s="18">
        <v>438</v>
      </c>
      <c r="L97" s="18"/>
      <c r="M97" s="39">
        <f t="shared" ref="M97" si="83">IFERROR(K97/K98,"ND")</f>
        <v>0.79636363636363638</v>
      </c>
      <c r="N97" s="40">
        <f t="shared" ref="N97" si="84">IFERROR(((I97+J97+K97)/G97),"ND")</f>
        <v>0.45500000000000002</v>
      </c>
      <c r="O97" s="90" t="s">
        <v>120</v>
      </c>
      <c r="P97" s="102"/>
      <c r="Q97" s="103"/>
      <c r="R97" s="5" t="s">
        <v>0</v>
      </c>
    </row>
    <row r="98" spans="3:18" ht="92.25" customHeight="1" x14ac:dyDescent="0.2">
      <c r="C98" s="34"/>
      <c r="D98" s="35"/>
      <c r="E98" s="36"/>
      <c r="F98" s="36"/>
      <c r="G98" s="36"/>
      <c r="H98" s="38"/>
      <c r="I98" s="18">
        <v>330</v>
      </c>
      <c r="J98" s="18">
        <v>420</v>
      </c>
      <c r="K98" s="18">
        <v>550</v>
      </c>
      <c r="L98" s="18">
        <v>700</v>
      </c>
      <c r="M98" s="39"/>
      <c r="N98" s="40"/>
      <c r="O98" s="102"/>
      <c r="P98" s="102"/>
      <c r="Q98" s="103"/>
      <c r="R98" s="5" t="s">
        <v>0</v>
      </c>
    </row>
    <row r="99" spans="3:18" ht="92.25" customHeight="1" x14ac:dyDescent="0.2">
      <c r="C99" s="34" t="s">
        <v>81</v>
      </c>
      <c r="D99" s="35" t="s">
        <v>200</v>
      </c>
      <c r="E99" s="36" t="s">
        <v>82</v>
      </c>
      <c r="F99" s="36" t="s">
        <v>29</v>
      </c>
      <c r="G99" s="36">
        <v>36</v>
      </c>
      <c r="H99" s="38" t="s">
        <v>30</v>
      </c>
      <c r="I99" s="18">
        <v>15</v>
      </c>
      <c r="J99" s="18">
        <v>3</v>
      </c>
      <c r="K99" s="28">
        <v>2</v>
      </c>
      <c r="L99" s="18"/>
      <c r="M99" s="39">
        <f t="shared" ref="M99" si="85">IFERROR(K99/K100,"ND")</f>
        <v>0.16666666666666666</v>
      </c>
      <c r="N99" s="40">
        <f t="shared" ref="N99" si="86">IFERROR(((I99+J99+K99)/G99),"ND")</f>
        <v>0.55555555555555558</v>
      </c>
      <c r="O99" s="90" t="s">
        <v>121</v>
      </c>
      <c r="P99" s="102"/>
      <c r="Q99" s="103"/>
      <c r="R99" s="5" t="s">
        <v>0</v>
      </c>
    </row>
    <row r="100" spans="3:18" ht="92.25" customHeight="1" x14ac:dyDescent="0.2">
      <c r="C100" s="34"/>
      <c r="D100" s="35"/>
      <c r="E100" s="36"/>
      <c r="F100" s="36"/>
      <c r="G100" s="36"/>
      <c r="H100" s="38"/>
      <c r="I100" s="18">
        <v>12</v>
      </c>
      <c r="J100" s="18">
        <v>3</v>
      </c>
      <c r="K100" s="18">
        <v>12</v>
      </c>
      <c r="L100" s="18">
        <v>9</v>
      </c>
      <c r="M100" s="39"/>
      <c r="N100" s="40"/>
      <c r="O100" s="102"/>
      <c r="P100" s="102"/>
      <c r="Q100" s="103"/>
      <c r="R100" s="5" t="s">
        <v>0</v>
      </c>
    </row>
    <row r="101" spans="3:18" ht="92.25" customHeight="1" x14ac:dyDescent="0.2">
      <c r="C101" s="104" t="s">
        <v>83</v>
      </c>
      <c r="D101" s="45" t="s">
        <v>201</v>
      </c>
      <c r="E101" s="46" t="s">
        <v>82</v>
      </c>
      <c r="F101" s="46" t="s">
        <v>29</v>
      </c>
      <c r="G101" s="47">
        <v>20</v>
      </c>
      <c r="H101" s="48" t="s">
        <v>30</v>
      </c>
      <c r="I101" s="29">
        <v>5</v>
      </c>
      <c r="J101" s="29">
        <v>5</v>
      </c>
      <c r="K101" s="29">
        <v>5</v>
      </c>
      <c r="L101" s="29">
        <v>0</v>
      </c>
      <c r="M101" s="39">
        <f t="shared" ref="M101" si="87">IFERROR(K101/K102,"ND")</f>
        <v>1</v>
      </c>
      <c r="N101" s="40">
        <f t="shared" ref="N101" si="88">IFERROR(((I101+J101+K101)/G101),"ND")</f>
        <v>0.75</v>
      </c>
      <c r="O101" s="106" t="s">
        <v>202</v>
      </c>
      <c r="P101" s="106"/>
      <c r="Q101" s="107"/>
      <c r="R101" s="5" t="s">
        <v>0</v>
      </c>
    </row>
    <row r="102" spans="3:18" ht="92.25" customHeight="1" x14ac:dyDescent="0.2">
      <c r="C102" s="105"/>
      <c r="D102" s="45"/>
      <c r="E102" s="46"/>
      <c r="F102" s="46"/>
      <c r="G102" s="46"/>
      <c r="H102" s="48"/>
      <c r="I102" s="29">
        <v>5</v>
      </c>
      <c r="J102" s="29">
        <v>5</v>
      </c>
      <c r="K102" s="29">
        <v>5</v>
      </c>
      <c r="L102" s="29">
        <v>5</v>
      </c>
      <c r="M102" s="39"/>
      <c r="N102" s="40"/>
      <c r="O102" s="106"/>
      <c r="P102" s="106"/>
      <c r="Q102" s="107"/>
      <c r="R102" s="5" t="s">
        <v>0</v>
      </c>
    </row>
    <row r="103" spans="3:18" ht="92.25" customHeight="1" x14ac:dyDescent="0.2">
      <c r="C103" s="34" t="s">
        <v>84</v>
      </c>
      <c r="D103" s="35" t="s">
        <v>203</v>
      </c>
      <c r="E103" s="36" t="s">
        <v>82</v>
      </c>
      <c r="F103" s="36" t="s">
        <v>29</v>
      </c>
      <c r="G103" s="52">
        <v>45</v>
      </c>
      <c r="H103" s="38" t="s">
        <v>30</v>
      </c>
      <c r="I103" s="30">
        <v>15</v>
      </c>
      <c r="J103" s="30">
        <v>13</v>
      </c>
      <c r="K103" s="30">
        <v>15</v>
      </c>
      <c r="L103" s="30">
        <v>0</v>
      </c>
      <c r="M103" s="39">
        <f t="shared" ref="M103" si="89">IFERROR(K103/K104,"ND")</f>
        <v>1</v>
      </c>
      <c r="N103" s="40">
        <f t="shared" ref="N103" si="90">IFERROR(((I103+J103+K103)/G103),"ND")</f>
        <v>0.9555555555555556</v>
      </c>
      <c r="O103" s="106" t="s">
        <v>204</v>
      </c>
      <c r="P103" s="106"/>
      <c r="Q103" s="107"/>
      <c r="R103" s="5" t="s">
        <v>0</v>
      </c>
    </row>
    <row r="104" spans="3:18" ht="92.25" customHeight="1" x14ac:dyDescent="0.2">
      <c r="C104" s="34"/>
      <c r="D104" s="35"/>
      <c r="E104" s="36"/>
      <c r="F104" s="36"/>
      <c r="G104" s="36"/>
      <c r="H104" s="38"/>
      <c r="I104" s="30">
        <v>15</v>
      </c>
      <c r="J104" s="30">
        <v>0</v>
      </c>
      <c r="K104" s="30">
        <v>15</v>
      </c>
      <c r="L104" s="30">
        <v>15</v>
      </c>
      <c r="M104" s="39"/>
      <c r="N104" s="40"/>
      <c r="O104" s="106"/>
      <c r="P104" s="106"/>
      <c r="Q104" s="107"/>
      <c r="R104" s="5" t="s">
        <v>0</v>
      </c>
    </row>
    <row r="105" spans="3:18" ht="92.25" customHeight="1" x14ac:dyDescent="0.2">
      <c r="C105" s="34" t="s">
        <v>85</v>
      </c>
      <c r="D105" s="76" t="s">
        <v>205</v>
      </c>
      <c r="E105" s="36" t="s">
        <v>82</v>
      </c>
      <c r="F105" s="36" t="s">
        <v>29</v>
      </c>
      <c r="G105" s="52">
        <v>9</v>
      </c>
      <c r="H105" s="38" t="s">
        <v>30</v>
      </c>
      <c r="I105" s="30">
        <v>3</v>
      </c>
      <c r="J105" s="31">
        <v>0</v>
      </c>
      <c r="K105" s="30">
        <v>3</v>
      </c>
      <c r="L105" s="30">
        <v>0</v>
      </c>
      <c r="M105" s="39">
        <f t="shared" ref="M105" si="91">IFERROR(K105/K106,"ND")</f>
        <v>1</v>
      </c>
      <c r="N105" s="40">
        <f t="shared" ref="N105" si="92">IFERROR(((I105+J105+K105)/G105),"ND")</f>
        <v>0.66666666666666663</v>
      </c>
      <c r="O105" s="106" t="s">
        <v>206</v>
      </c>
      <c r="P105" s="106"/>
      <c r="Q105" s="107"/>
      <c r="R105" s="5" t="s">
        <v>0</v>
      </c>
    </row>
    <row r="106" spans="3:18" ht="92.25" customHeight="1" x14ac:dyDescent="0.2">
      <c r="C106" s="34"/>
      <c r="D106" s="76"/>
      <c r="E106" s="36"/>
      <c r="F106" s="36"/>
      <c r="G106" s="36"/>
      <c r="H106" s="38"/>
      <c r="I106" s="31">
        <v>3</v>
      </c>
      <c r="J106" s="31">
        <v>0</v>
      </c>
      <c r="K106" s="31">
        <v>3</v>
      </c>
      <c r="L106" s="31">
        <v>3</v>
      </c>
      <c r="M106" s="39"/>
      <c r="N106" s="40"/>
      <c r="O106" s="106"/>
      <c r="P106" s="106"/>
      <c r="Q106" s="107"/>
      <c r="R106" s="5" t="s">
        <v>0</v>
      </c>
    </row>
    <row r="107" spans="3:18" ht="92.25" customHeight="1" x14ac:dyDescent="0.2">
      <c r="C107" s="34" t="s">
        <v>86</v>
      </c>
      <c r="D107" s="76" t="s">
        <v>207</v>
      </c>
      <c r="E107" s="36" t="s">
        <v>82</v>
      </c>
      <c r="F107" s="36" t="s">
        <v>29</v>
      </c>
      <c r="G107" s="52">
        <v>5</v>
      </c>
      <c r="H107" s="38" t="s">
        <v>30</v>
      </c>
      <c r="I107" s="30">
        <v>3</v>
      </c>
      <c r="J107" s="31">
        <v>1</v>
      </c>
      <c r="K107" s="30">
        <v>1</v>
      </c>
      <c r="L107" s="30">
        <v>0</v>
      </c>
      <c r="M107" s="39">
        <f t="shared" ref="M107" si="93">IFERROR(K107/K108,"ND")</f>
        <v>1</v>
      </c>
      <c r="N107" s="40">
        <f t="shared" ref="N107" si="94">IFERROR(((I107+J107+K107)/G107),"ND")</f>
        <v>1</v>
      </c>
      <c r="O107" s="106" t="s">
        <v>208</v>
      </c>
      <c r="P107" s="106"/>
      <c r="Q107" s="107"/>
      <c r="R107" s="5" t="s">
        <v>0</v>
      </c>
    </row>
    <row r="108" spans="3:18" ht="92.25" customHeight="1" x14ac:dyDescent="0.2">
      <c r="C108" s="34"/>
      <c r="D108" s="76"/>
      <c r="E108" s="36"/>
      <c r="F108" s="36"/>
      <c r="G108" s="36"/>
      <c r="H108" s="38"/>
      <c r="I108" s="31">
        <v>3</v>
      </c>
      <c r="J108" s="31">
        <v>0</v>
      </c>
      <c r="K108" s="31">
        <v>1</v>
      </c>
      <c r="L108" s="31">
        <v>1</v>
      </c>
      <c r="M108" s="39"/>
      <c r="N108" s="40"/>
      <c r="O108" s="106"/>
      <c r="P108" s="106"/>
      <c r="Q108" s="107"/>
      <c r="R108" s="5" t="s">
        <v>0</v>
      </c>
    </row>
    <row r="109" spans="3:18" ht="92.25" customHeight="1" x14ac:dyDescent="0.2">
      <c r="C109" s="34" t="s">
        <v>87</v>
      </c>
      <c r="D109" s="76" t="s">
        <v>209</v>
      </c>
      <c r="E109" s="36" t="s">
        <v>82</v>
      </c>
      <c r="F109" s="36" t="s">
        <v>29</v>
      </c>
      <c r="G109" s="52">
        <v>24</v>
      </c>
      <c r="H109" s="38" t="s">
        <v>30</v>
      </c>
      <c r="I109" s="30">
        <v>8</v>
      </c>
      <c r="J109" s="30">
        <v>3</v>
      </c>
      <c r="K109" s="30">
        <v>12</v>
      </c>
      <c r="L109" s="30">
        <v>0</v>
      </c>
      <c r="M109" s="39">
        <f t="shared" ref="M109" si="95">IFERROR(K109/K110,"ND")</f>
        <v>1.5</v>
      </c>
      <c r="N109" s="40">
        <f t="shared" ref="N109" si="96">IFERROR(((I109+J109+K109)/G109),"ND")</f>
        <v>0.95833333333333337</v>
      </c>
      <c r="O109" s="106" t="s">
        <v>210</v>
      </c>
      <c r="P109" s="106"/>
      <c r="Q109" s="107"/>
      <c r="R109" s="5" t="s">
        <v>0</v>
      </c>
    </row>
    <row r="110" spans="3:18" ht="92.25" customHeight="1" x14ac:dyDescent="0.2">
      <c r="C110" s="34"/>
      <c r="D110" s="76"/>
      <c r="E110" s="36"/>
      <c r="F110" s="36"/>
      <c r="G110" s="36"/>
      <c r="H110" s="38"/>
      <c r="I110" s="31">
        <v>8</v>
      </c>
      <c r="J110" s="31">
        <v>0</v>
      </c>
      <c r="K110" s="31">
        <v>8</v>
      </c>
      <c r="L110" s="31">
        <v>8</v>
      </c>
      <c r="M110" s="39"/>
      <c r="N110" s="40"/>
      <c r="O110" s="106"/>
      <c r="P110" s="106"/>
      <c r="Q110" s="107"/>
      <c r="R110" s="5" t="s">
        <v>0</v>
      </c>
    </row>
    <row r="111" spans="3:18" ht="92.25" customHeight="1" x14ac:dyDescent="0.2">
      <c r="C111" s="34" t="s">
        <v>88</v>
      </c>
      <c r="D111" s="76" t="s">
        <v>211</v>
      </c>
      <c r="E111" s="36" t="s">
        <v>82</v>
      </c>
      <c r="F111" s="36" t="s">
        <v>29</v>
      </c>
      <c r="G111" s="52">
        <v>4</v>
      </c>
      <c r="H111" s="38" t="s">
        <v>30</v>
      </c>
      <c r="I111" s="30">
        <v>1</v>
      </c>
      <c r="J111" s="31">
        <v>1</v>
      </c>
      <c r="K111" s="30">
        <v>0</v>
      </c>
      <c r="L111" s="30">
        <v>0</v>
      </c>
      <c r="M111" s="39" t="str">
        <f t="shared" ref="M111" si="97">IFERROR(K111/K112,"ND")</f>
        <v>ND</v>
      </c>
      <c r="N111" s="40">
        <f t="shared" ref="N111" si="98">IFERROR(((I111+J111+K111)/G111),"ND")</f>
        <v>0.5</v>
      </c>
      <c r="O111" s="106" t="s">
        <v>212</v>
      </c>
      <c r="P111" s="106"/>
      <c r="Q111" s="107"/>
      <c r="R111" s="5" t="s">
        <v>0</v>
      </c>
    </row>
    <row r="112" spans="3:18" ht="92.25" customHeight="1" x14ac:dyDescent="0.2">
      <c r="C112" s="34"/>
      <c r="D112" s="76"/>
      <c r="E112" s="36"/>
      <c r="F112" s="36"/>
      <c r="G112" s="36"/>
      <c r="H112" s="38"/>
      <c r="I112" s="31">
        <v>1</v>
      </c>
      <c r="J112" s="31">
        <v>1</v>
      </c>
      <c r="K112" s="31">
        <v>0</v>
      </c>
      <c r="L112" s="31">
        <v>0</v>
      </c>
      <c r="M112" s="39"/>
      <c r="N112" s="40"/>
      <c r="O112" s="106"/>
      <c r="P112" s="106"/>
      <c r="Q112" s="107"/>
      <c r="R112" s="5" t="s">
        <v>0</v>
      </c>
    </row>
    <row r="113" spans="3:18" ht="92.25" customHeight="1" x14ac:dyDescent="0.2">
      <c r="C113" s="43" t="s">
        <v>89</v>
      </c>
      <c r="D113" s="45" t="s">
        <v>213</v>
      </c>
      <c r="E113" s="46" t="s">
        <v>27</v>
      </c>
      <c r="F113" s="46" t="s">
        <v>29</v>
      </c>
      <c r="G113" s="47">
        <v>491</v>
      </c>
      <c r="H113" s="48" t="s">
        <v>30</v>
      </c>
      <c r="I113" s="17">
        <v>158</v>
      </c>
      <c r="J113" s="17">
        <v>141</v>
      </c>
      <c r="K113" s="17" t="s">
        <v>0</v>
      </c>
      <c r="L113" s="17" t="s">
        <v>0</v>
      </c>
      <c r="M113" s="39" t="str">
        <f t="shared" ref="M113" si="99">IFERROR(K113/K114,"ND")</f>
        <v>ND</v>
      </c>
      <c r="N113" s="40" t="str">
        <f t="shared" ref="N113" si="100">IFERROR(((I113+J113+K113)/G113),"ND")</f>
        <v>ND</v>
      </c>
      <c r="O113" s="86" t="s">
        <v>214</v>
      </c>
      <c r="P113" s="86"/>
      <c r="Q113" s="87"/>
      <c r="R113" s="5" t="s">
        <v>0</v>
      </c>
    </row>
    <row r="114" spans="3:18" ht="92.25" customHeight="1" x14ac:dyDescent="0.2">
      <c r="C114" s="43"/>
      <c r="D114" s="45"/>
      <c r="E114" s="46"/>
      <c r="F114" s="46"/>
      <c r="G114" s="46"/>
      <c r="H114" s="48"/>
      <c r="I114" s="17">
        <v>123</v>
      </c>
      <c r="J114" s="17">
        <v>122</v>
      </c>
      <c r="K114" s="17">
        <v>123</v>
      </c>
      <c r="L114" s="17">
        <v>123</v>
      </c>
      <c r="M114" s="39"/>
      <c r="N114" s="40"/>
      <c r="O114" s="86"/>
      <c r="P114" s="86"/>
      <c r="Q114" s="87"/>
      <c r="R114" s="5" t="s">
        <v>0</v>
      </c>
    </row>
    <row r="115" spans="3:18" ht="92.25" customHeight="1" x14ac:dyDescent="0.2">
      <c r="C115" s="43"/>
      <c r="D115" s="45" t="s">
        <v>215</v>
      </c>
      <c r="E115" s="46" t="s">
        <v>27</v>
      </c>
      <c r="F115" s="46" t="s">
        <v>29</v>
      </c>
      <c r="G115" s="47">
        <v>176</v>
      </c>
      <c r="H115" s="48" t="s">
        <v>30</v>
      </c>
      <c r="I115" s="17">
        <v>43</v>
      </c>
      <c r="J115" s="17">
        <v>40</v>
      </c>
      <c r="K115" s="17" t="s">
        <v>0</v>
      </c>
      <c r="L115" s="17" t="s">
        <v>0</v>
      </c>
      <c r="M115" s="39" t="str">
        <f t="shared" ref="M115" si="101">IFERROR(K115/K116,"ND")</f>
        <v>ND</v>
      </c>
      <c r="N115" s="40" t="str">
        <f t="shared" ref="N115" si="102">IFERROR(((I115+J115+K115)/G115),"ND")</f>
        <v>ND</v>
      </c>
      <c r="O115" s="86" t="s">
        <v>216</v>
      </c>
      <c r="P115" s="86"/>
      <c r="Q115" s="87"/>
      <c r="R115" s="5" t="s">
        <v>0</v>
      </c>
    </row>
    <row r="116" spans="3:18" ht="92.25" customHeight="1" x14ac:dyDescent="0.2">
      <c r="C116" s="43"/>
      <c r="D116" s="45"/>
      <c r="E116" s="46"/>
      <c r="F116" s="46"/>
      <c r="G116" s="46"/>
      <c r="H116" s="48"/>
      <c r="I116" s="17">
        <v>44</v>
      </c>
      <c r="J116" s="17">
        <v>44</v>
      </c>
      <c r="K116" s="17">
        <v>44</v>
      </c>
      <c r="L116" s="17">
        <v>44</v>
      </c>
      <c r="M116" s="39"/>
      <c r="N116" s="40"/>
      <c r="O116" s="86"/>
      <c r="P116" s="86"/>
      <c r="Q116" s="87"/>
      <c r="R116" s="5" t="s">
        <v>0</v>
      </c>
    </row>
    <row r="117" spans="3:18" ht="92.25" customHeight="1" x14ac:dyDescent="0.2">
      <c r="C117" s="34" t="s">
        <v>90</v>
      </c>
      <c r="D117" s="35" t="s">
        <v>217</v>
      </c>
      <c r="E117" s="36" t="s">
        <v>27</v>
      </c>
      <c r="F117" s="36" t="s">
        <v>29</v>
      </c>
      <c r="G117" s="52">
        <v>176</v>
      </c>
      <c r="H117" s="38" t="s">
        <v>35</v>
      </c>
      <c r="I117" s="18">
        <v>49</v>
      </c>
      <c r="J117" s="18">
        <v>49</v>
      </c>
      <c r="K117" s="18" t="s">
        <v>0</v>
      </c>
      <c r="L117" s="18" t="s">
        <v>0</v>
      </c>
      <c r="M117" s="39" t="str">
        <f t="shared" ref="M117" si="103">IFERROR(K117/K118,"ND")</f>
        <v>ND</v>
      </c>
      <c r="N117" s="40" t="str">
        <f t="shared" ref="N117" si="104">IFERROR(((I117+J117+K117)/G117),"ND")</f>
        <v>ND</v>
      </c>
      <c r="O117" s="86" t="s">
        <v>218</v>
      </c>
      <c r="P117" s="86"/>
      <c r="Q117" s="87"/>
      <c r="R117" s="5" t="s">
        <v>0</v>
      </c>
    </row>
    <row r="118" spans="3:18" ht="92.25" customHeight="1" x14ac:dyDescent="0.2">
      <c r="C118" s="34"/>
      <c r="D118" s="35"/>
      <c r="E118" s="36"/>
      <c r="F118" s="36"/>
      <c r="G118" s="36"/>
      <c r="H118" s="38"/>
      <c r="I118" s="18">
        <v>44</v>
      </c>
      <c r="J118" s="18">
        <v>44</v>
      </c>
      <c r="K118" s="18">
        <v>44</v>
      </c>
      <c r="L118" s="18">
        <v>44</v>
      </c>
      <c r="M118" s="39"/>
      <c r="N118" s="40"/>
      <c r="O118" s="86"/>
      <c r="P118" s="86"/>
      <c r="Q118" s="87"/>
      <c r="R118" s="5" t="s">
        <v>0</v>
      </c>
    </row>
    <row r="119" spans="3:18" ht="92.25" customHeight="1" x14ac:dyDescent="0.2">
      <c r="C119" s="34" t="s">
        <v>91</v>
      </c>
      <c r="D119" s="35" t="s">
        <v>219</v>
      </c>
      <c r="E119" s="36" t="s">
        <v>27</v>
      </c>
      <c r="F119" s="36" t="s">
        <v>29</v>
      </c>
      <c r="G119" s="52">
        <f t="shared" ref="G119" si="105">I120+J120+K120+L120</f>
        <v>16</v>
      </c>
      <c r="H119" s="38" t="s">
        <v>35</v>
      </c>
      <c r="I119" s="18">
        <v>5</v>
      </c>
      <c r="J119" s="18">
        <v>2</v>
      </c>
      <c r="K119" s="18" t="s">
        <v>0</v>
      </c>
      <c r="L119" s="18" t="s">
        <v>0</v>
      </c>
      <c r="M119" s="39" t="str">
        <f t="shared" ref="M119" si="106">IFERROR(K119/K120,"ND")</f>
        <v>ND</v>
      </c>
      <c r="N119" s="40" t="str">
        <f t="shared" ref="N119" si="107">IFERROR(((I119+J119+K119)/G119),"ND")</f>
        <v>ND</v>
      </c>
      <c r="O119" s="79" t="s">
        <v>220</v>
      </c>
      <c r="P119" s="79"/>
      <c r="Q119" s="80"/>
      <c r="R119" s="5" t="s">
        <v>0</v>
      </c>
    </row>
    <row r="120" spans="3:18" ht="92.25" customHeight="1" x14ac:dyDescent="0.2">
      <c r="C120" s="34"/>
      <c r="D120" s="35"/>
      <c r="E120" s="36"/>
      <c r="F120" s="36"/>
      <c r="G120" s="36"/>
      <c r="H120" s="38"/>
      <c r="I120" s="18">
        <v>4</v>
      </c>
      <c r="J120" s="18">
        <v>4</v>
      </c>
      <c r="K120" s="18">
        <v>4</v>
      </c>
      <c r="L120" s="18">
        <v>4</v>
      </c>
      <c r="M120" s="39"/>
      <c r="N120" s="40"/>
      <c r="O120" s="79"/>
      <c r="P120" s="79"/>
      <c r="Q120" s="80"/>
      <c r="R120" s="5" t="s">
        <v>0</v>
      </c>
    </row>
    <row r="121" spans="3:18" ht="92.25" customHeight="1" x14ac:dyDescent="0.2">
      <c r="C121" s="34" t="s">
        <v>92</v>
      </c>
      <c r="D121" s="35" t="s">
        <v>221</v>
      </c>
      <c r="E121" s="36" t="s">
        <v>27</v>
      </c>
      <c r="F121" s="36" t="s">
        <v>29</v>
      </c>
      <c r="G121" s="52">
        <f t="shared" ref="G121" si="108">I122+J122+K122+L122</f>
        <v>20</v>
      </c>
      <c r="H121" s="38" t="s">
        <v>35</v>
      </c>
      <c r="I121" s="18">
        <v>4</v>
      </c>
      <c r="J121" s="18">
        <v>4</v>
      </c>
      <c r="K121" s="18" t="s">
        <v>0</v>
      </c>
      <c r="L121" s="18" t="s">
        <v>0</v>
      </c>
      <c r="M121" s="39" t="str">
        <f t="shared" ref="M121" si="109">IFERROR(K121/K122,"ND")</f>
        <v>ND</v>
      </c>
      <c r="N121" s="40" t="str">
        <f t="shared" ref="N121" si="110">IFERROR(((I121+J121+K121)/G121),"ND")</f>
        <v>ND</v>
      </c>
      <c r="O121" s="79" t="s">
        <v>222</v>
      </c>
      <c r="P121" s="79"/>
      <c r="Q121" s="80"/>
      <c r="R121" s="5" t="s">
        <v>0</v>
      </c>
    </row>
    <row r="122" spans="3:18" ht="92.25" customHeight="1" x14ac:dyDescent="0.2">
      <c r="C122" s="34"/>
      <c r="D122" s="35"/>
      <c r="E122" s="36"/>
      <c r="F122" s="36"/>
      <c r="G122" s="36"/>
      <c r="H122" s="38"/>
      <c r="I122" s="18">
        <v>6</v>
      </c>
      <c r="J122" s="18">
        <v>4</v>
      </c>
      <c r="K122" s="18">
        <v>3</v>
      </c>
      <c r="L122" s="18">
        <v>7</v>
      </c>
      <c r="M122" s="39"/>
      <c r="N122" s="40"/>
      <c r="O122" s="79"/>
      <c r="P122" s="79"/>
      <c r="Q122" s="80"/>
      <c r="R122" s="5" t="s">
        <v>0</v>
      </c>
    </row>
    <row r="123" spans="3:18" ht="92.25" customHeight="1" x14ac:dyDescent="0.2">
      <c r="C123" s="34" t="s">
        <v>93</v>
      </c>
      <c r="D123" s="35" t="s">
        <v>223</v>
      </c>
      <c r="E123" s="36" t="s">
        <v>94</v>
      </c>
      <c r="F123" s="36" t="s">
        <v>29</v>
      </c>
      <c r="G123" s="52">
        <f t="shared" ref="G123" si="111">I124+J124+K124+L124</f>
        <v>11</v>
      </c>
      <c r="H123" s="38" t="s">
        <v>35</v>
      </c>
      <c r="I123" s="18">
        <v>4</v>
      </c>
      <c r="J123" s="18">
        <v>49</v>
      </c>
      <c r="K123" s="18" t="s">
        <v>0</v>
      </c>
      <c r="L123" s="18" t="s">
        <v>0</v>
      </c>
      <c r="M123" s="39" t="str">
        <f t="shared" ref="M123" si="112">IFERROR(K123/K124,"ND")</f>
        <v>ND</v>
      </c>
      <c r="N123" s="40" t="str">
        <f t="shared" ref="N123" si="113">IFERROR(((I123+J123+K123)/G123),"ND")</f>
        <v>ND</v>
      </c>
      <c r="O123" s="79" t="s">
        <v>224</v>
      </c>
      <c r="P123" s="79"/>
      <c r="Q123" s="80"/>
      <c r="R123" s="5" t="s">
        <v>0</v>
      </c>
    </row>
    <row r="124" spans="3:18" ht="92.25" customHeight="1" x14ac:dyDescent="0.2">
      <c r="C124" s="34"/>
      <c r="D124" s="35"/>
      <c r="E124" s="36"/>
      <c r="F124" s="36"/>
      <c r="G124" s="36"/>
      <c r="H124" s="38"/>
      <c r="I124" s="18">
        <v>2</v>
      </c>
      <c r="J124" s="18">
        <v>3</v>
      </c>
      <c r="K124" s="18">
        <v>3</v>
      </c>
      <c r="L124" s="18">
        <v>3</v>
      </c>
      <c r="M124" s="39"/>
      <c r="N124" s="40"/>
      <c r="O124" s="79"/>
      <c r="P124" s="79"/>
      <c r="Q124" s="80"/>
      <c r="R124" s="5" t="s">
        <v>0</v>
      </c>
    </row>
    <row r="125" spans="3:18" ht="92.25" customHeight="1" x14ac:dyDescent="0.2">
      <c r="C125" s="34" t="s">
        <v>95</v>
      </c>
      <c r="D125" s="35" t="s">
        <v>96</v>
      </c>
      <c r="E125" s="36" t="s">
        <v>94</v>
      </c>
      <c r="F125" s="36" t="s">
        <v>29</v>
      </c>
      <c r="G125" s="52">
        <f t="shared" ref="G125" si="114">I126+J126+K126+L126</f>
        <v>12</v>
      </c>
      <c r="H125" s="38" t="s">
        <v>35</v>
      </c>
      <c r="I125" s="18">
        <v>2</v>
      </c>
      <c r="J125" s="18">
        <v>1</v>
      </c>
      <c r="K125" s="18" t="s">
        <v>0</v>
      </c>
      <c r="L125" s="18" t="s">
        <v>0</v>
      </c>
      <c r="M125" s="39" t="str">
        <f t="shared" ref="M125" si="115">IFERROR(K125/K126,"ND")</f>
        <v>ND</v>
      </c>
      <c r="N125" s="40" t="str">
        <f t="shared" ref="N125" si="116">IFERROR(((I125+J125+K125)/G125),"ND")</f>
        <v>ND</v>
      </c>
      <c r="O125" s="79" t="s">
        <v>225</v>
      </c>
      <c r="P125" s="79"/>
      <c r="Q125" s="80"/>
      <c r="R125" s="5" t="s">
        <v>0</v>
      </c>
    </row>
    <row r="126" spans="3:18" ht="92.25" customHeight="1" x14ac:dyDescent="0.2">
      <c r="C126" s="34"/>
      <c r="D126" s="35"/>
      <c r="E126" s="36"/>
      <c r="F126" s="36"/>
      <c r="G126" s="36"/>
      <c r="H126" s="38"/>
      <c r="I126" s="18">
        <v>3</v>
      </c>
      <c r="J126" s="18">
        <v>3</v>
      </c>
      <c r="K126" s="18">
        <v>3</v>
      </c>
      <c r="L126" s="18">
        <v>3</v>
      </c>
      <c r="M126" s="39"/>
      <c r="N126" s="40"/>
      <c r="O126" s="79"/>
      <c r="P126" s="79"/>
      <c r="Q126" s="80"/>
      <c r="R126" s="5" t="s">
        <v>0</v>
      </c>
    </row>
    <row r="127" spans="3:18" ht="92.25" customHeight="1" x14ac:dyDescent="0.2">
      <c r="C127" s="34" t="s">
        <v>97</v>
      </c>
      <c r="D127" s="35" t="s">
        <v>226</v>
      </c>
      <c r="E127" s="36" t="s">
        <v>94</v>
      </c>
      <c r="F127" s="36" t="s">
        <v>29</v>
      </c>
      <c r="G127" s="52">
        <f t="shared" ref="G127:G129" si="117">I128+J128+K128+L128</f>
        <v>1</v>
      </c>
      <c r="H127" s="38" t="s">
        <v>35</v>
      </c>
      <c r="I127" s="18" t="s">
        <v>0</v>
      </c>
      <c r="J127" s="18">
        <v>0</v>
      </c>
      <c r="K127" s="18" t="s">
        <v>0</v>
      </c>
      <c r="L127" s="18" t="s">
        <v>0</v>
      </c>
      <c r="M127" s="39" t="str">
        <f>IFERROR(K127/K128,"ND")</f>
        <v>ND</v>
      </c>
      <c r="N127" s="40" t="str">
        <f t="shared" ref="N127" si="118">IFERROR(((I127+J127+K127)/G127),"ND")</f>
        <v>ND</v>
      </c>
      <c r="O127" s="79" t="s">
        <v>227</v>
      </c>
      <c r="P127" s="79"/>
      <c r="Q127" s="80"/>
      <c r="R127" s="5" t="s">
        <v>0</v>
      </c>
    </row>
    <row r="128" spans="3:18" ht="92.25" customHeight="1" x14ac:dyDescent="0.2">
      <c r="C128" s="34"/>
      <c r="D128" s="35"/>
      <c r="E128" s="36"/>
      <c r="F128" s="36"/>
      <c r="G128" s="36"/>
      <c r="H128" s="38"/>
      <c r="I128" s="18">
        <v>0</v>
      </c>
      <c r="J128" s="18">
        <v>1</v>
      </c>
      <c r="K128" s="18">
        <v>0</v>
      </c>
      <c r="L128" s="18">
        <v>0</v>
      </c>
      <c r="M128" s="39"/>
      <c r="N128" s="40"/>
      <c r="O128" s="79"/>
      <c r="P128" s="79"/>
      <c r="Q128" s="80"/>
      <c r="R128" s="5" t="s">
        <v>0</v>
      </c>
    </row>
    <row r="129" spans="3:18" ht="92.25" customHeight="1" x14ac:dyDescent="0.2">
      <c r="C129" s="34" t="s">
        <v>98</v>
      </c>
      <c r="D129" s="35" t="s">
        <v>228</v>
      </c>
      <c r="E129" s="36" t="s">
        <v>27</v>
      </c>
      <c r="F129" s="36" t="s">
        <v>29</v>
      </c>
      <c r="G129" s="52">
        <f t="shared" si="117"/>
        <v>150</v>
      </c>
      <c r="H129" s="38" t="s">
        <v>35</v>
      </c>
      <c r="I129" s="18">
        <v>4</v>
      </c>
      <c r="J129" s="18">
        <v>42</v>
      </c>
      <c r="K129" s="18" t="s">
        <v>0</v>
      </c>
      <c r="L129" s="18" t="s">
        <v>0</v>
      </c>
      <c r="M129" s="39" t="str">
        <f>IFERROR(K129/K130,"ND")</f>
        <v>ND</v>
      </c>
      <c r="N129" s="40" t="str">
        <f t="shared" ref="N129" si="119">IFERROR(((I129+J129+K129)/G129),"ND")</f>
        <v>ND</v>
      </c>
      <c r="O129" s="79" t="s">
        <v>229</v>
      </c>
      <c r="P129" s="79"/>
      <c r="Q129" s="80"/>
      <c r="R129" s="5" t="s">
        <v>0</v>
      </c>
    </row>
    <row r="130" spans="3:18" ht="92.25" customHeight="1" x14ac:dyDescent="0.2">
      <c r="C130" s="34"/>
      <c r="D130" s="35"/>
      <c r="E130" s="36"/>
      <c r="F130" s="36"/>
      <c r="G130" s="36"/>
      <c r="H130" s="38"/>
      <c r="I130" s="18">
        <v>40</v>
      </c>
      <c r="J130" s="18">
        <v>40</v>
      </c>
      <c r="K130" s="18">
        <v>30</v>
      </c>
      <c r="L130" s="18">
        <v>40</v>
      </c>
      <c r="M130" s="39"/>
      <c r="N130" s="40"/>
      <c r="O130" s="79"/>
      <c r="P130" s="79"/>
      <c r="Q130" s="80"/>
      <c r="R130" s="5" t="s">
        <v>0</v>
      </c>
    </row>
    <row r="131" spans="3:18" ht="92.25" customHeight="1" x14ac:dyDescent="0.2">
      <c r="C131" s="34" t="s">
        <v>99</v>
      </c>
      <c r="D131" s="35" t="s">
        <v>230</v>
      </c>
      <c r="E131" s="36" t="s">
        <v>27</v>
      </c>
      <c r="F131" s="36" t="s">
        <v>29</v>
      </c>
      <c r="G131" s="52">
        <f t="shared" ref="G131" si="120">I132+J132+K132+L132</f>
        <v>5</v>
      </c>
      <c r="H131" s="38" t="s">
        <v>35</v>
      </c>
      <c r="I131" s="18">
        <v>1</v>
      </c>
      <c r="J131" s="18">
        <v>6</v>
      </c>
      <c r="K131" s="18" t="s">
        <v>0</v>
      </c>
      <c r="L131" s="18" t="s">
        <v>0</v>
      </c>
      <c r="M131" s="39" t="str">
        <f t="shared" ref="M131" si="121">IFERROR(K131/K132,"ND")</f>
        <v>ND</v>
      </c>
      <c r="N131" s="40" t="str">
        <f t="shared" ref="N131" si="122">IFERROR(((I131+J131+K131)/G131),"ND")</f>
        <v>ND</v>
      </c>
      <c r="O131" s="79" t="s">
        <v>231</v>
      </c>
      <c r="P131" s="79"/>
      <c r="Q131" s="80"/>
      <c r="R131" s="5" t="s">
        <v>0</v>
      </c>
    </row>
    <row r="132" spans="3:18" ht="92.25" customHeight="1" x14ac:dyDescent="0.2">
      <c r="C132" s="34"/>
      <c r="D132" s="35"/>
      <c r="E132" s="36"/>
      <c r="F132" s="36"/>
      <c r="G132" s="36"/>
      <c r="H132" s="38"/>
      <c r="I132" s="18">
        <v>1</v>
      </c>
      <c r="J132" s="18">
        <v>2</v>
      </c>
      <c r="K132" s="18">
        <v>1</v>
      </c>
      <c r="L132" s="18">
        <v>1</v>
      </c>
      <c r="M132" s="39"/>
      <c r="N132" s="40"/>
      <c r="O132" s="79"/>
      <c r="P132" s="79"/>
      <c r="Q132" s="80"/>
      <c r="R132" s="5" t="s">
        <v>0</v>
      </c>
    </row>
    <row r="133" spans="3:18" ht="92.25" customHeight="1" x14ac:dyDescent="0.2">
      <c r="C133" s="43" t="s">
        <v>100</v>
      </c>
      <c r="D133" s="45" t="s">
        <v>232</v>
      </c>
      <c r="E133" s="46" t="s">
        <v>27</v>
      </c>
      <c r="F133" s="46" t="s">
        <v>29</v>
      </c>
      <c r="G133" s="46">
        <v>4670</v>
      </c>
      <c r="H133" s="48" t="s">
        <v>30</v>
      </c>
      <c r="I133" s="17">
        <v>1951</v>
      </c>
      <c r="J133" s="17">
        <v>1671</v>
      </c>
      <c r="K133" s="17">
        <v>1862</v>
      </c>
      <c r="L133" s="17"/>
      <c r="M133" s="39">
        <f>IFERROR(K133/K134,"ND")</f>
        <v>1.5941780821917808</v>
      </c>
      <c r="N133" s="40">
        <f t="shared" ref="N133" si="123">IFERROR(((I133+J133+K133)/G133),"ND")</f>
        <v>1.1743040685224839</v>
      </c>
      <c r="O133" s="86" t="s">
        <v>122</v>
      </c>
      <c r="P133" s="86"/>
      <c r="Q133" s="87"/>
      <c r="R133" s="5" t="s">
        <v>0</v>
      </c>
    </row>
    <row r="134" spans="3:18" ht="92.25" customHeight="1" x14ac:dyDescent="0.2">
      <c r="C134" s="44"/>
      <c r="D134" s="45"/>
      <c r="E134" s="46"/>
      <c r="F134" s="46"/>
      <c r="G134" s="46"/>
      <c r="H134" s="48"/>
      <c r="I134" s="17">
        <v>1168</v>
      </c>
      <c r="J134" s="17">
        <v>1167</v>
      </c>
      <c r="K134" s="17">
        <v>1168</v>
      </c>
      <c r="L134" s="17">
        <v>1167</v>
      </c>
      <c r="M134" s="39"/>
      <c r="N134" s="40"/>
      <c r="O134" s="86"/>
      <c r="P134" s="86"/>
      <c r="Q134" s="87"/>
      <c r="R134" s="5" t="s">
        <v>0</v>
      </c>
    </row>
    <row r="135" spans="3:18" ht="92.25" customHeight="1" x14ac:dyDescent="0.2">
      <c r="C135" s="34" t="s">
        <v>101</v>
      </c>
      <c r="D135" s="35" t="s">
        <v>233</v>
      </c>
      <c r="E135" s="36" t="s">
        <v>27</v>
      </c>
      <c r="F135" s="36" t="s">
        <v>29</v>
      </c>
      <c r="G135" s="36">
        <v>27</v>
      </c>
      <c r="H135" s="38" t="s">
        <v>30</v>
      </c>
      <c r="I135" s="18">
        <v>29</v>
      </c>
      <c r="J135" s="18">
        <v>52</v>
      </c>
      <c r="K135" s="18">
        <v>31</v>
      </c>
      <c r="L135" s="18"/>
      <c r="M135" s="39">
        <f t="shared" ref="M135" si="124">IFERROR(K135/K136,"ND")</f>
        <v>5.166666666666667</v>
      </c>
      <c r="N135" s="40">
        <f t="shared" ref="N135" si="125">IFERROR(((I135+J135+K135)/G135),"ND")</f>
        <v>4.1481481481481479</v>
      </c>
      <c r="O135" s="108" t="s">
        <v>123</v>
      </c>
      <c r="P135" s="108"/>
      <c r="Q135" s="109"/>
      <c r="R135" s="5" t="s">
        <v>0</v>
      </c>
    </row>
    <row r="136" spans="3:18" ht="92.25" customHeight="1" x14ac:dyDescent="0.2">
      <c r="C136" s="34"/>
      <c r="D136" s="35"/>
      <c r="E136" s="36"/>
      <c r="F136" s="36"/>
      <c r="G136" s="36"/>
      <c r="H136" s="38"/>
      <c r="I136" s="18">
        <v>9</v>
      </c>
      <c r="J136" s="18">
        <v>6</v>
      </c>
      <c r="K136" s="18">
        <v>6</v>
      </c>
      <c r="L136" s="18">
        <v>6</v>
      </c>
      <c r="M136" s="39"/>
      <c r="N136" s="40"/>
      <c r="O136" s="108"/>
      <c r="P136" s="108"/>
      <c r="Q136" s="109"/>
      <c r="R136" s="5" t="s">
        <v>0</v>
      </c>
    </row>
    <row r="137" spans="3:18" ht="92.25" customHeight="1" x14ac:dyDescent="0.2">
      <c r="C137" s="34" t="s">
        <v>102</v>
      </c>
      <c r="D137" s="35" t="s">
        <v>234</v>
      </c>
      <c r="E137" s="36" t="s">
        <v>27</v>
      </c>
      <c r="F137" s="36" t="s">
        <v>29</v>
      </c>
      <c r="G137" s="36">
        <v>210</v>
      </c>
      <c r="H137" s="38" t="s">
        <v>30</v>
      </c>
      <c r="I137" s="18">
        <v>55</v>
      </c>
      <c r="J137" s="18">
        <v>50</v>
      </c>
      <c r="K137" s="18">
        <v>45</v>
      </c>
      <c r="L137" s="18"/>
      <c r="M137" s="39">
        <f t="shared" ref="M137" si="126">IFERROR(K137/K138,"ND")</f>
        <v>0.84905660377358494</v>
      </c>
      <c r="N137" s="40">
        <f t="shared" ref="N137" si="127">IFERROR(((I137+J137+K137)/G137),"ND")</f>
        <v>0.7142857142857143</v>
      </c>
      <c r="O137" s="108" t="s">
        <v>124</v>
      </c>
      <c r="P137" s="108"/>
      <c r="Q137" s="109"/>
      <c r="R137" s="5" t="s">
        <v>0</v>
      </c>
    </row>
    <row r="138" spans="3:18" ht="92.25" customHeight="1" x14ac:dyDescent="0.2">
      <c r="C138" s="34"/>
      <c r="D138" s="35"/>
      <c r="E138" s="36"/>
      <c r="F138" s="36"/>
      <c r="G138" s="36"/>
      <c r="H138" s="38"/>
      <c r="I138" s="2">
        <v>53</v>
      </c>
      <c r="J138" s="2">
        <v>52</v>
      </c>
      <c r="K138" s="2">
        <v>53</v>
      </c>
      <c r="L138" s="2">
        <v>52</v>
      </c>
      <c r="M138" s="39"/>
      <c r="N138" s="40"/>
      <c r="O138" s="108"/>
      <c r="P138" s="108"/>
      <c r="Q138" s="109"/>
      <c r="R138" s="5" t="s">
        <v>0</v>
      </c>
    </row>
    <row r="139" spans="3:18" ht="92.25" customHeight="1" x14ac:dyDescent="0.2">
      <c r="C139" s="34" t="s">
        <v>103</v>
      </c>
      <c r="D139" s="35" t="s">
        <v>235</v>
      </c>
      <c r="E139" s="36" t="s">
        <v>27</v>
      </c>
      <c r="F139" s="36" t="s">
        <v>29</v>
      </c>
      <c r="G139" s="36">
        <v>48</v>
      </c>
      <c r="H139" s="38" t="s">
        <v>30</v>
      </c>
      <c r="I139" s="18">
        <v>45</v>
      </c>
      <c r="J139" s="18">
        <v>45</v>
      </c>
      <c r="K139" s="18">
        <v>45</v>
      </c>
      <c r="L139" s="18"/>
      <c r="M139" s="39">
        <f t="shared" ref="M139" si="128">IFERROR(K139/K140,"ND")</f>
        <v>3.75</v>
      </c>
      <c r="N139" s="40">
        <f t="shared" ref="N139" si="129">IFERROR(((I139+J139+K139)/G139),"ND")</f>
        <v>2.8125</v>
      </c>
      <c r="O139" s="108" t="s">
        <v>125</v>
      </c>
      <c r="P139" s="108"/>
      <c r="Q139" s="109"/>
      <c r="R139" s="5" t="s">
        <v>0</v>
      </c>
    </row>
    <row r="140" spans="3:18" ht="92.25" customHeight="1" x14ac:dyDescent="0.2">
      <c r="C140" s="34"/>
      <c r="D140" s="35"/>
      <c r="E140" s="36"/>
      <c r="F140" s="36"/>
      <c r="G140" s="36"/>
      <c r="H140" s="38"/>
      <c r="I140" s="2">
        <v>12</v>
      </c>
      <c r="J140" s="2">
        <v>12</v>
      </c>
      <c r="K140" s="2">
        <v>12</v>
      </c>
      <c r="L140" s="2">
        <v>12</v>
      </c>
      <c r="M140" s="39"/>
      <c r="N140" s="40"/>
      <c r="O140" s="108"/>
      <c r="P140" s="108"/>
      <c r="Q140" s="109"/>
      <c r="R140" s="5" t="s">
        <v>0</v>
      </c>
    </row>
    <row r="141" spans="3:18" ht="92.25" customHeight="1" x14ac:dyDescent="0.2">
      <c r="C141" s="34" t="s">
        <v>104</v>
      </c>
      <c r="D141" s="35" t="s">
        <v>236</v>
      </c>
      <c r="E141" s="36" t="s">
        <v>27</v>
      </c>
      <c r="F141" s="36" t="s">
        <v>29</v>
      </c>
      <c r="G141" s="36">
        <v>180</v>
      </c>
      <c r="H141" s="38" t="s">
        <v>30</v>
      </c>
      <c r="I141" s="18">
        <v>45</v>
      </c>
      <c r="J141" s="18">
        <v>45</v>
      </c>
      <c r="K141" s="18">
        <v>45</v>
      </c>
      <c r="L141" s="18"/>
      <c r="M141" s="39">
        <f t="shared" ref="M141" si="130">IFERROR(K141/K142,"ND")</f>
        <v>1</v>
      </c>
      <c r="N141" s="40">
        <f t="shared" ref="N141" si="131">IFERROR(((I141+J141+K141)/G141),"ND")</f>
        <v>0.75</v>
      </c>
      <c r="O141" s="108" t="s">
        <v>126</v>
      </c>
      <c r="P141" s="108"/>
      <c r="Q141" s="109"/>
      <c r="R141" s="5" t="s">
        <v>0</v>
      </c>
    </row>
    <row r="142" spans="3:18" ht="92.25" customHeight="1" x14ac:dyDescent="0.2">
      <c r="C142" s="34"/>
      <c r="D142" s="35"/>
      <c r="E142" s="36"/>
      <c r="F142" s="36"/>
      <c r="G142" s="36"/>
      <c r="H142" s="38"/>
      <c r="I142" s="2">
        <v>45</v>
      </c>
      <c r="J142" s="2">
        <v>45</v>
      </c>
      <c r="K142" s="2">
        <v>45</v>
      </c>
      <c r="L142" s="2">
        <v>45</v>
      </c>
      <c r="M142" s="39"/>
      <c r="N142" s="40"/>
      <c r="O142" s="108"/>
      <c r="P142" s="108"/>
      <c r="Q142" s="109"/>
      <c r="R142" s="5" t="s">
        <v>0</v>
      </c>
    </row>
    <row r="143" spans="3:18" ht="92.25" customHeight="1" x14ac:dyDescent="0.2">
      <c r="C143" s="34" t="s">
        <v>105</v>
      </c>
      <c r="D143" s="35" t="s">
        <v>237</v>
      </c>
      <c r="E143" s="36" t="s">
        <v>27</v>
      </c>
      <c r="F143" s="36" t="s">
        <v>29</v>
      </c>
      <c r="G143" s="36">
        <v>16</v>
      </c>
      <c r="H143" s="38" t="s">
        <v>30</v>
      </c>
      <c r="I143" s="18">
        <v>3</v>
      </c>
      <c r="J143" s="18">
        <v>5</v>
      </c>
      <c r="K143" s="18">
        <v>3</v>
      </c>
      <c r="L143" s="18"/>
      <c r="M143" s="39">
        <f t="shared" ref="M143" si="132">IFERROR(K143/K144,"ND")</f>
        <v>1</v>
      </c>
      <c r="N143" s="40">
        <f t="shared" ref="N143" si="133">IFERROR(((I143+J143+K143)/G143),"ND")</f>
        <v>0.6875</v>
      </c>
      <c r="O143" s="108" t="s">
        <v>127</v>
      </c>
      <c r="P143" s="108"/>
      <c r="Q143" s="109"/>
      <c r="R143" s="5" t="s">
        <v>0</v>
      </c>
    </row>
    <row r="144" spans="3:18" ht="92.25" customHeight="1" x14ac:dyDescent="0.2">
      <c r="C144" s="34"/>
      <c r="D144" s="35"/>
      <c r="E144" s="36"/>
      <c r="F144" s="36"/>
      <c r="G144" s="36"/>
      <c r="H144" s="38"/>
      <c r="I144" s="2">
        <v>3</v>
      </c>
      <c r="J144" s="2">
        <v>5</v>
      </c>
      <c r="K144" s="2">
        <v>3</v>
      </c>
      <c r="L144" s="2">
        <v>5</v>
      </c>
      <c r="M144" s="39"/>
      <c r="N144" s="40"/>
      <c r="O144" s="108"/>
      <c r="P144" s="108"/>
      <c r="Q144" s="109"/>
      <c r="R144" s="5" t="s">
        <v>0</v>
      </c>
    </row>
    <row r="145" spans="3:18" ht="92.25" customHeight="1" x14ac:dyDescent="0.2">
      <c r="C145" s="34" t="s">
        <v>106</v>
      </c>
      <c r="D145" s="35" t="s">
        <v>238</v>
      </c>
      <c r="E145" s="36" t="s">
        <v>27</v>
      </c>
      <c r="F145" s="36" t="s">
        <v>29</v>
      </c>
      <c r="G145" s="36">
        <v>2161</v>
      </c>
      <c r="H145" s="38" t="s">
        <v>30</v>
      </c>
      <c r="I145" s="18">
        <v>804</v>
      </c>
      <c r="J145" s="18">
        <v>673</v>
      </c>
      <c r="K145" s="18">
        <v>731</v>
      </c>
      <c r="L145" s="18"/>
      <c r="M145" s="39">
        <f t="shared" ref="M145" si="134">IFERROR(K145/K146,"ND")</f>
        <v>1.3537037037037036</v>
      </c>
      <c r="N145" s="40">
        <f t="shared" ref="N145" si="135">IFERROR(((I145+J145+K145)/G145),"ND")</f>
        <v>1.0217491901897269</v>
      </c>
      <c r="O145" s="108" t="s">
        <v>128</v>
      </c>
      <c r="P145" s="108"/>
      <c r="Q145" s="109"/>
      <c r="R145" s="5" t="s">
        <v>0</v>
      </c>
    </row>
    <row r="146" spans="3:18" ht="92.25" customHeight="1" x14ac:dyDescent="0.2">
      <c r="C146" s="34"/>
      <c r="D146" s="35"/>
      <c r="E146" s="36"/>
      <c r="F146" s="36"/>
      <c r="G146" s="36"/>
      <c r="H146" s="38"/>
      <c r="I146" s="2">
        <v>540</v>
      </c>
      <c r="J146" s="2">
        <v>540</v>
      </c>
      <c r="K146" s="2">
        <v>540</v>
      </c>
      <c r="L146" s="2">
        <v>541</v>
      </c>
      <c r="M146" s="39"/>
      <c r="N146" s="40"/>
      <c r="O146" s="108"/>
      <c r="P146" s="108"/>
      <c r="Q146" s="109"/>
      <c r="R146" s="5" t="s">
        <v>0</v>
      </c>
    </row>
    <row r="147" spans="3:18" ht="92.25" customHeight="1" x14ac:dyDescent="0.2">
      <c r="C147" s="34" t="s">
        <v>107</v>
      </c>
      <c r="D147" s="35" t="s">
        <v>239</v>
      </c>
      <c r="E147" s="36" t="s">
        <v>27</v>
      </c>
      <c r="F147" s="36" t="s">
        <v>29</v>
      </c>
      <c r="G147" s="36">
        <v>430</v>
      </c>
      <c r="H147" s="38" t="s">
        <v>30</v>
      </c>
      <c r="I147" s="18">
        <v>179</v>
      </c>
      <c r="J147" s="18">
        <v>216</v>
      </c>
      <c r="K147" s="18">
        <v>158</v>
      </c>
      <c r="L147" s="18"/>
      <c r="M147" s="39">
        <f t="shared" ref="M147" si="136">IFERROR(K147/K148,"ND")</f>
        <v>1.4766355140186915</v>
      </c>
      <c r="N147" s="40">
        <f t="shared" ref="N147" si="137">IFERROR(((I147+J147+K147)/G147),"ND")</f>
        <v>1.286046511627907</v>
      </c>
      <c r="O147" s="108" t="s">
        <v>129</v>
      </c>
      <c r="P147" s="108"/>
      <c r="Q147" s="109"/>
      <c r="R147" s="5" t="s">
        <v>0</v>
      </c>
    </row>
    <row r="148" spans="3:18" ht="92.25" customHeight="1" x14ac:dyDescent="0.2">
      <c r="C148" s="34"/>
      <c r="D148" s="35"/>
      <c r="E148" s="36"/>
      <c r="F148" s="36"/>
      <c r="G148" s="36"/>
      <c r="H148" s="38"/>
      <c r="I148" s="2">
        <v>107</v>
      </c>
      <c r="J148" s="2">
        <v>109</v>
      </c>
      <c r="K148" s="2">
        <v>107</v>
      </c>
      <c r="L148" s="2">
        <v>107</v>
      </c>
      <c r="M148" s="39"/>
      <c r="N148" s="40"/>
      <c r="O148" s="108"/>
      <c r="P148" s="108"/>
      <c r="Q148" s="109"/>
      <c r="R148" s="5" t="s">
        <v>0</v>
      </c>
    </row>
    <row r="149" spans="3:18" ht="92.25" customHeight="1" x14ac:dyDescent="0.2">
      <c r="C149" s="34" t="s">
        <v>108</v>
      </c>
      <c r="D149" s="35" t="s">
        <v>240</v>
      </c>
      <c r="E149" s="36" t="s">
        <v>27</v>
      </c>
      <c r="F149" s="36" t="s">
        <v>29</v>
      </c>
      <c r="G149" s="36">
        <v>1000</v>
      </c>
      <c r="H149" s="38" t="s">
        <v>30</v>
      </c>
      <c r="I149" s="18">
        <v>578</v>
      </c>
      <c r="J149" s="18">
        <v>448</v>
      </c>
      <c r="K149" s="18">
        <v>753</v>
      </c>
      <c r="L149" s="18"/>
      <c r="M149" s="39">
        <f t="shared" ref="M149" si="138">IFERROR(K149/K150,"ND")</f>
        <v>3.012</v>
      </c>
      <c r="N149" s="40">
        <f t="shared" ref="N149" si="139">IFERROR(((I149+J149+K149)/G149),"ND")</f>
        <v>1.7789999999999999</v>
      </c>
      <c r="O149" s="108" t="s">
        <v>130</v>
      </c>
      <c r="P149" s="108"/>
      <c r="Q149" s="109"/>
      <c r="R149" s="5" t="s">
        <v>0</v>
      </c>
    </row>
    <row r="150" spans="3:18" ht="92.25" customHeight="1" x14ac:dyDescent="0.2">
      <c r="C150" s="34"/>
      <c r="D150" s="35"/>
      <c r="E150" s="36"/>
      <c r="F150" s="36"/>
      <c r="G150" s="36"/>
      <c r="H150" s="38"/>
      <c r="I150" s="2">
        <v>250</v>
      </c>
      <c r="J150" s="2">
        <v>250</v>
      </c>
      <c r="K150" s="2">
        <v>250</v>
      </c>
      <c r="L150" s="2">
        <v>250</v>
      </c>
      <c r="M150" s="39"/>
      <c r="N150" s="40"/>
      <c r="O150" s="108"/>
      <c r="P150" s="108"/>
      <c r="Q150" s="109"/>
      <c r="R150" s="5" t="s">
        <v>0</v>
      </c>
    </row>
    <row r="151" spans="3:18" ht="92.25" customHeight="1" x14ac:dyDescent="0.2">
      <c r="C151" s="34" t="s">
        <v>109</v>
      </c>
      <c r="D151" s="35" t="s">
        <v>241</v>
      </c>
      <c r="E151" s="36" t="s">
        <v>27</v>
      </c>
      <c r="F151" s="36" t="s">
        <v>29</v>
      </c>
      <c r="G151" s="36">
        <v>1056</v>
      </c>
      <c r="H151" s="38" t="s">
        <v>30</v>
      </c>
      <c r="I151" s="18">
        <v>340</v>
      </c>
      <c r="J151" s="18">
        <v>280</v>
      </c>
      <c r="K151" s="18">
        <v>327</v>
      </c>
      <c r="L151" s="18"/>
      <c r="M151" s="39">
        <f t="shared" ref="M151" si="140">IFERROR(K151/K152,"ND")</f>
        <v>1.2386363636363635</v>
      </c>
      <c r="N151" s="40">
        <f t="shared" ref="N151" si="141">IFERROR(((I151+J151+K151)/G151),"ND")</f>
        <v>0.89678030303030298</v>
      </c>
      <c r="O151" s="108" t="s">
        <v>131</v>
      </c>
      <c r="P151" s="108"/>
      <c r="Q151" s="109"/>
      <c r="R151" s="5" t="s">
        <v>0</v>
      </c>
    </row>
    <row r="152" spans="3:18" ht="92.25" customHeight="1" x14ac:dyDescent="0.2">
      <c r="C152" s="34"/>
      <c r="D152" s="35"/>
      <c r="E152" s="36"/>
      <c r="F152" s="36"/>
      <c r="G152" s="36"/>
      <c r="H152" s="38"/>
      <c r="I152" s="2">
        <v>264</v>
      </c>
      <c r="J152" s="2">
        <v>264</v>
      </c>
      <c r="K152" s="2">
        <v>264</v>
      </c>
      <c r="L152" s="2">
        <v>264</v>
      </c>
      <c r="M152" s="39"/>
      <c r="N152" s="40"/>
      <c r="O152" s="108"/>
      <c r="P152" s="108"/>
      <c r="Q152" s="109"/>
      <c r="R152" s="5" t="s">
        <v>0</v>
      </c>
    </row>
    <row r="153" spans="3:18" ht="92.25" customHeight="1" x14ac:dyDescent="0.2">
      <c r="C153" s="34" t="s">
        <v>110</v>
      </c>
      <c r="D153" s="35" t="s">
        <v>242</v>
      </c>
      <c r="E153" s="36" t="s">
        <v>27</v>
      </c>
      <c r="F153" s="36" t="s">
        <v>29</v>
      </c>
      <c r="G153" s="36">
        <v>6</v>
      </c>
      <c r="H153" s="36" t="s">
        <v>30</v>
      </c>
      <c r="I153" s="18">
        <v>5</v>
      </c>
      <c r="J153" s="18">
        <v>9</v>
      </c>
      <c r="K153" s="18">
        <v>6</v>
      </c>
      <c r="L153" s="18"/>
      <c r="M153" s="39">
        <f t="shared" ref="M153" si="142">IFERROR(K153/K154,"ND")</f>
        <v>3</v>
      </c>
      <c r="N153" s="40">
        <f t="shared" ref="N153" si="143">IFERROR(((I153+J153+K153)/G153),"ND")</f>
        <v>3.3333333333333335</v>
      </c>
      <c r="O153" s="108" t="s">
        <v>132</v>
      </c>
      <c r="P153" s="108"/>
      <c r="Q153" s="109"/>
      <c r="R153" s="5" t="s">
        <v>0</v>
      </c>
    </row>
    <row r="154" spans="3:18" ht="92.25" customHeight="1" x14ac:dyDescent="0.2">
      <c r="C154" s="34"/>
      <c r="D154" s="35"/>
      <c r="E154" s="36"/>
      <c r="F154" s="36"/>
      <c r="G154" s="36"/>
      <c r="H154" s="36"/>
      <c r="I154" s="2">
        <v>1</v>
      </c>
      <c r="J154" s="2">
        <v>1</v>
      </c>
      <c r="K154" s="2">
        <v>2</v>
      </c>
      <c r="L154" s="2">
        <v>2</v>
      </c>
      <c r="M154" s="39"/>
      <c r="N154" s="40"/>
      <c r="O154" s="108"/>
      <c r="P154" s="108"/>
      <c r="Q154" s="109"/>
      <c r="R154" s="5" t="s">
        <v>0</v>
      </c>
    </row>
    <row r="155" spans="3:18" ht="92.25" customHeight="1" x14ac:dyDescent="0.2">
      <c r="C155" s="43" t="s">
        <v>111</v>
      </c>
      <c r="D155" s="45" t="s">
        <v>243</v>
      </c>
      <c r="E155" s="46" t="s">
        <v>23</v>
      </c>
      <c r="F155" s="46" t="s">
        <v>112</v>
      </c>
      <c r="G155" s="47">
        <f t="shared" ref="G155:G163" si="144">I156+J156+K156+L156</f>
        <v>700</v>
      </c>
      <c r="H155" s="48" t="s">
        <v>25</v>
      </c>
      <c r="I155" s="17">
        <v>349</v>
      </c>
      <c r="J155" s="17">
        <v>250</v>
      </c>
      <c r="K155" s="17">
        <v>250</v>
      </c>
      <c r="L155" s="17" t="s">
        <v>0</v>
      </c>
      <c r="M155" s="39">
        <f t="shared" ref="M155" si="145">IFERROR(K155/K156,"ND")</f>
        <v>1</v>
      </c>
      <c r="N155" s="40">
        <f t="shared" ref="N155" si="146">IFERROR(((I155+J155+K155)/G155),"ND")</f>
        <v>1.2128571428571429</v>
      </c>
      <c r="O155" s="86" t="s">
        <v>244</v>
      </c>
      <c r="P155" s="86"/>
      <c r="Q155" s="87"/>
      <c r="R155" s="5" t="s">
        <v>0</v>
      </c>
    </row>
    <row r="156" spans="3:18" ht="92.25" customHeight="1" x14ac:dyDescent="0.2">
      <c r="C156" s="44"/>
      <c r="D156" s="45"/>
      <c r="E156" s="46"/>
      <c r="F156" s="46"/>
      <c r="G156" s="46"/>
      <c r="H156" s="48"/>
      <c r="I156" s="17">
        <v>100</v>
      </c>
      <c r="J156" s="17">
        <v>250</v>
      </c>
      <c r="K156" s="17">
        <v>250</v>
      </c>
      <c r="L156" s="17">
        <v>100</v>
      </c>
      <c r="M156" s="39"/>
      <c r="N156" s="40"/>
      <c r="O156" s="86"/>
      <c r="P156" s="86"/>
      <c r="Q156" s="87"/>
      <c r="R156" s="5" t="s">
        <v>0</v>
      </c>
    </row>
    <row r="157" spans="3:18" ht="92.25" customHeight="1" x14ac:dyDescent="0.2">
      <c r="C157" s="51" t="s">
        <v>113</v>
      </c>
      <c r="D157" s="76" t="s">
        <v>245</v>
      </c>
      <c r="E157" s="36" t="s">
        <v>114</v>
      </c>
      <c r="F157" s="36" t="s">
        <v>112</v>
      </c>
      <c r="G157" s="52">
        <f t="shared" si="144"/>
        <v>5</v>
      </c>
      <c r="H157" s="38" t="s">
        <v>25</v>
      </c>
      <c r="I157" s="18">
        <v>6</v>
      </c>
      <c r="J157" s="18">
        <v>2</v>
      </c>
      <c r="K157" s="18">
        <v>8</v>
      </c>
      <c r="L157" s="18"/>
      <c r="M157" s="39">
        <f t="shared" ref="M157" si="147">IFERROR(K157/K158,"ND")</f>
        <v>4</v>
      </c>
      <c r="N157" s="40">
        <f t="shared" ref="N157" si="148">IFERROR(((I157+J157+K157)/G157),"ND")</f>
        <v>3.2</v>
      </c>
      <c r="O157" s="86" t="s">
        <v>246</v>
      </c>
      <c r="P157" s="86"/>
      <c r="Q157" s="87"/>
      <c r="R157" s="5" t="s">
        <v>0</v>
      </c>
    </row>
    <row r="158" spans="3:18" ht="92.25" customHeight="1" x14ac:dyDescent="0.2">
      <c r="C158" s="51"/>
      <c r="D158" s="76"/>
      <c r="E158" s="36"/>
      <c r="F158" s="36"/>
      <c r="G158" s="36"/>
      <c r="H158" s="38"/>
      <c r="I158" s="18">
        <v>0</v>
      </c>
      <c r="J158" s="18">
        <v>2</v>
      </c>
      <c r="K158" s="18">
        <v>2</v>
      </c>
      <c r="L158" s="18">
        <v>1</v>
      </c>
      <c r="M158" s="39"/>
      <c r="N158" s="40"/>
      <c r="O158" s="86"/>
      <c r="P158" s="86"/>
      <c r="Q158" s="87"/>
      <c r="R158" s="5" t="s">
        <v>0</v>
      </c>
    </row>
    <row r="159" spans="3:18" ht="92.25" customHeight="1" x14ac:dyDescent="0.2">
      <c r="C159" s="51" t="s">
        <v>115</v>
      </c>
      <c r="D159" s="76" t="s">
        <v>247</v>
      </c>
      <c r="E159" s="36" t="s">
        <v>114</v>
      </c>
      <c r="F159" s="36" t="s">
        <v>112</v>
      </c>
      <c r="G159" s="52">
        <f t="shared" si="144"/>
        <v>2</v>
      </c>
      <c r="H159" s="38" t="s">
        <v>25</v>
      </c>
      <c r="I159" s="18">
        <v>1</v>
      </c>
      <c r="J159" s="18">
        <v>0</v>
      </c>
      <c r="K159" s="18">
        <v>1</v>
      </c>
      <c r="L159" s="18"/>
      <c r="M159" s="39">
        <f t="shared" ref="M159" si="149">IFERROR(K159/K160,"ND")</f>
        <v>1</v>
      </c>
      <c r="N159" s="40">
        <f t="shared" ref="N159" si="150">IFERROR(((I159+J159+K159)/G159),"ND")</f>
        <v>1</v>
      </c>
      <c r="O159" s="86" t="s">
        <v>248</v>
      </c>
      <c r="P159" s="86"/>
      <c r="Q159" s="87"/>
      <c r="R159" s="5" t="s">
        <v>0</v>
      </c>
    </row>
    <row r="160" spans="3:18" ht="92.25" customHeight="1" x14ac:dyDescent="0.2">
      <c r="C160" s="51"/>
      <c r="D160" s="76"/>
      <c r="E160" s="36"/>
      <c r="F160" s="36"/>
      <c r="G160" s="36"/>
      <c r="H160" s="38"/>
      <c r="I160" s="18">
        <v>0</v>
      </c>
      <c r="J160" s="18">
        <v>1</v>
      </c>
      <c r="K160" s="18">
        <v>1</v>
      </c>
      <c r="L160" s="18">
        <v>0</v>
      </c>
      <c r="M160" s="39"/>
      <c r="N160" s="40"/>
      <c r="O160" s="86"/>
      <c r="P160" s="86"/>
      <c r="Q160" s="87"/>
      <c r="R160" s="5" t="s">
        <v>0</v>
      </c>
    </row>
    <row r="161" spans="3:18" ht="92.25" customHeight="1" x14ac:dyDescent="0.2">
      <c r="C161" s="51" t="s">
        <v>116</v>
      </c>
      <c r="D161" s="76" t="s">
        <v>249</v>
      </c>
      <c r="E161" s="36" t="s">
        <v>114</v>
      </c>
      <c r="F161" s="36" t="s">
        <v>112</v>
      </c>
      <c r="G161" s="52">
        <f t="shared" si="144"/>
        <v>15</v>
      </c>
      <c r="H161" s="38" t="s">
        <v>25</v>
      </c>
      <c r="I161" s="18">
        <v>5</v>
      </c>
      <c r="J161" s="18">
        <v>5</v>
      </c>
      <c r="K161" s="18">
        <v>10</v>
      </c>
      <c r="L161" s="18"/>
      <c r="M161" s="39">
        <f>IFERROR(K161/K162,"ND")</f>
        <v>2</v>
      </c>
      <c r="N161" s="40">
        <f t="shared" ref="N161" si="151">IFERROR(((I161+J161+K161)/G161),"ND")</f>
        <v>1.3333333333333333</v>
      </c>
      <c r="O161" s="86" t="s">
        <v>250</v>
      </c>
      <c r="P161" s="86"/>
      <c r="Q161" s="87"/>
      <c r="R161" s="5" t="s">
        <v>0</v>
      </c>
    </row>
    <row r="162" spans="3:18" ht="92.25" customHeight="1" x14ac:dyDescent="0.2">
      <c r="C162" s="51"/>
      <c r="D162" s="76"/>
      <c r="E162" s="36"/>
      <c r="F162" s="36"/>
      <c r="G162" s="36"/>
      <c r="H162" s="38"/>
      <c r="I162" s="18">
        <v>2</v>
      </c>
      <c r="J162" s="18">
        <v>5</v>
      </c>
      <c r="K162" s="18">
        <v>5</v>
      </c>
      <c r="L162" s="18">
        <v>3</v>
      </c>
      <c r="M162" s="39"/>
      <c r="N162" s="40"/>
      <c r="O162" s="86"/>
      <c r="P162" s="86"/>
      <c r="Q162" s="87"/>
      <c r="R162" s="5" t="s">
        <v>0</v>
      </c>
    </row>
    <row r="163" spans="3:18" ht="92.25" customHeight="1" x14ac:dyDescent="0.2">
      <c r="C163" s="34" t="s">
        <v>117</v>
      </c>
      <c r="D163" s="76" t="s">
        <v>251</v>
      </c>
      <c r="E163" s="36" t="s">
        <v>114</v>
      </c>
      <c r="F163" s="36" t="s">
        <v>112</v>
      </c>
      <c r="G163" s="52">
        <f t="shared" si="144"/>
        <v>8</v>
      </c>
      <c r="H163" s="38" t="s">
        <v>25</v>
      </c>
      <c r="I163" s="18">
        <v>2</v>
      </c>
      <c r="J163" s="18">
        <v>4</v>
      </c>
      <c r="K163" s="18">
        <v>3</v>
      </c>
      <c r="L163" s="18" t="s">
        <v>0</v>
      </c>
      <c r="M163" s="39">
        <f>IFERROR(K163/K164,"ND")</f>
        <v>1</v>
      </c>
      <c r="N163" s="40">
        <f t="shared" ref="N163" si="152">IFERROR(((I163+J163+K163)/G163),"ND")</f>
        <v>1.125</v>
      </c>
      <c r="O163" s="79" t="s">
        <v>252</v>
      </c>
      <c r="P163" s="79"/>
      <c r="Q163" s="80"/>
      <c r="R163" s="5" t="s">
        <v>0</v>
      </c>
    </row>
    <row r="164" spans="3:18" ht="92.25" customHeight="1" thickBot="1" x14ac:dyDescent="0.25">
      <c r="C164" s="110"/>
      <c r="D164" s="111"/>
      <c r="E164" s="112"/>
      <c r="F164" s="112"/>
      <c r="G164" s="112"/>
      <c r="H164" s="113"/>
      <c r="I164" s="32">
        <v>0</v>
      </c>
      <c r="J164" s="32">
        <v>2</v>
      </c>
      <c r="K164" s="32">
        <v>3</v>
      </c>
      <c r="L164" s="32">
        <v>3</v>
      </c>
      <c r="M164" s="114"/>
      <c r="N164" s="115"/>
      <c r="O164" s="116"/>
      <c r="P164" s="116"/>
      <c r="Q164" s="117"/>
      <c r="R164" s="5" t="s">
        <v>0</v>
      </c>
    </row>
    <row r="166" spans="3:18" ht="18" x14ac:dyDescent="0.2">
      <c r="J166" s="33"/>
      <c r="K166" s="33"/>
      <c r="L166" s="33"/>
      <c r="M166" s="33"/>
      <c r="N166" s="33"/>
      <c r="O166" s="33"/>
      <c r="P166" s="33"/>
      <c r="Q166" s="33"/>
      <c r="R166" s="33"/>
    </row>
    <row r="167" spans="3:18" ht="18" x14ac:dyDescent="0.2">
      <c r="J167" s="33"/>
      <c r="K167" s="33"/>
      <c r="L167" s="33"/>
      <c r="M167" s="33"/>
      <c r="N167" s="33"/>
      <c r="O167" s="33"/>
      <c r="P167" s="33"/>
      <c r="Q167" s="33"/>
      <c r="R167" s="33"/>
    </row>
    <row r="168" spans="3:18" ht="166.5" customHeight="1" x14ac:dyDescent="0.2">
      <c r="J168" s="33"/>
      <c r="K168" s="33"/>
      <c r="L168" s="33"/>
      <c r="M168" s="33"/>
      <c r="N168" s="33"/>
      <c r="O168" s="33"/>
      <c r="P168" s="33"/>
      <c r="Q168" s="33"/>
      <c r="R168" s="33"/>
    </row>
  </sheetData>
  <mergeCells count="695">
    <mergeCell ref="N75:N76"/>
    <mergeCell ref="N77:N78"/>
    <mergeCell ref="N79:N80"/>
    <mergeCell ref="N81:N82"/>
    <mergeCell ref="H63:H64"/>
    <mergeCell ref="O73:Q74"/>
    <mergeCell ref="O75:Q76"/>
    <mergeCell ref="O77:Q78"/>
    <mergeCell ref="O79:Q80"/>
    <mergeCell ref="O81:Q82"/>
    <mergeCell ref="H75:H76"/>
    <mergeCell ref="H77:H78"/>
    <mergeCell ref="H79:H80"/>
    <mergeCell ref="H81:H82"/>
    <mergeCell ref="M73:M74"/>
    <mergeCell ref="M75:M76"/>
    <mergeCell ref="M77:M78"/>
    <mergeCell ref="M79:M80"/>
    <mergeCell ref="M81:M82"/>
    <mergeCell ref="F75:F76"/>
    <mergeCell ref="F77:F78"/>
    <mergeCell ref="F79:F80"/>
    <mergeCell ref="F81:F82"/>
    <mergeCell ref="G73:G74"/>
    <mergeCell ref="G75:G76"/>
    <mergeCell ref="G77:G78"/>
    <mergeCell ref="G79:G80"/>
    <mergeCell ref="G81:G82"/>
    <mergeCell ref="C75:C76"/>
    <mergeCell ref="C77:C78"/>
    <mergeCell ref="C79:C80"/>
    <mergeCell ref="C81:C82"/>
    <mergeCell ref="D75:D76"/>
    <mergeCell ref="D77:D78"/>
    <mergeCell ref="D79:D80"/>
    <mergeCell ref="D81:D82"/>
    <mergeCell ref="E73:E74"/>
    <mergeCell ref="E75:E76"/>
    <mergeCell ref="E77:E78"/>
    <mergeCell ref="E79:E80"/>
    <mergeCell ref="E81:E82"/>
    <mergeCell ref="C63:C64"/>
    <mergeCell ref="D63:D64"/>
    <mergeCell ref="E63:E64"/>
    <mergeCell ref="F63:F64"/>
    <mergeCell ref="G63:G64"/>
    <mergeCell ref="M63:M64"/>
    <mergeCell ref="N63:N64"/>
    <mergeCell ref="O63:Q64"/>
    <mergeCell ref="C73:C74"/>
    <mergeCell ref="D73:D74"/>
    <mergeCell ref="F73:F74"/>
    <mergeCell ref="H73:H74"/>
    <mergeCell ref="N73:N74"/>
    <mergeCell ref="D67:D68"/>
    <mergeCell ref="E67:E68"/>
    <mergeCell ref="F67:F68"/>
    <mergeCell ref="G67:G68"/>
    <mergeCell ref="H67:H68"/>
    <mergeCell ref="M67:M68"/>
    <mergeCell ref="N67:N68"/>
    <mergeCell ref="O67:Q68"/>
    <mergeCell ref="C65:C68"/>
    <mergeCell ref="D65:D66"/>
    <mergeCell ref="E65:E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3:C116"/>
    <mergeCell ref="D113:D114"/>
    <mergeCell ref="E113:E114"/>
    <mergeCell ref="F113:F114"/>
    <mergeCell ref="G113:G114"/>
    <mergeCell ref="H113:H114"/>
    <mergeCell ref="M113:M114"/>
    <mergeCell ref="N113:N114"/>
    <mergeCell ref="O113:Q114"/>
    <mergeCell ref="D115:D116"/>
    <mergeCell ref="E115:E116"/>
    <mergeCell ref="F115:F116"/>
    <mergeCell ref="G115:G116"/>
    <mergeCell ref="H115:H116"/>
    <mergeCell ref="M115:M116"/>
    <mergeCell ref="N115:N116"/>
    <mergeCell ref="O115:Q116"/>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O105:Q106"/>
    <mergeCell ref="C105:C106"/>
    <mergeCell ref="D105:D106"/>
    <mergeCell ref="E105:E106"/>
    <mergeCell ref="F105:F106"/>
    <mergeCell ref="G105:G106"/>
    <mergeCell ref="H105:H106"/>
    <mergeCell ref="M105:M106"/>
    <mergeCell ref="N105:N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C93:C94"/>
    <mergeCell ref="D93:D94"/>
    <mergeCell ref="E93:E94"/>
    <mergeCell ref="F93:F94"/>
    <mergeCell ref="G93:G94"/>
    <mergeCell ref="H93:H94"/>
    <mergeCell ref="M93:M94"/>
    <mergeCell ref="N93:N94"/>
    <mergeCell ref="O93:Q94"/>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E51:E52"/>
    <mergeCell ref="M47:M48"/>
    <mergeCell ref="O49:Q50"/>
    <mergeCell ref="O51:Q52"/>
    <mergeCell ref="C51:C52"/>
    <mergeCell ref="D51:D52"/>
    <mergeCell ref="F51:F52"/>
    <mergeCell ref="G51:G52"/>
    <mergeCell ref="H51:H52"/>
    <mergeCell ref="M49:M50"/>
    <mergeCell ref="N49:N50"/>
    <mergeCell ref="G49:G50"/>
    <mergeCell ref="H49:H50"/>
    <mergeCell ref="E49:E50"/>
    <mergeCell ref="M51:M52"/>
    <mergeCell ref="N51:N52"/>
    <mergeCell ref="C49:C50"/>
    <mergeCell ref="D49:D50"/>
    <mergeCell ref="F49:F50"/>
    <mergeCell ref="C47:C48"/>
    <mergeCell ref="D47:D48"/>
    <mergeCell ref="F47:F48"/>
    <mergeCell ref="G47:G48"/>
    <mergeCell ref="H47:H48"/>
    <mergeCell ref="O45:Q46"/>
    <mergeCell ref="O47:Q48"/>
    <mergeCell ref="N45:N46"/>
    <mergeCell ref="E47:E48"/>
    <mergeCell ref="N47:N48"/>
    <mergeCell ref="C45:C46"/>
    <mergeCell ref="D45:D46"/>
    <mergeCell ref="F45:F46"/>
    <mergeCell ref="G45:G46"/>
    <mergeCell ref="H45:H46"/>
    <mergeCell ref="E45:E46"/>
    <mergeCell ref="M45:M46"/>
    <mergeCell ref="H41:H42"/>
    <mergeCell ref="M41:M42"/>
    <mergeCell ref="N41:N42"/>
    <mergeCell ref="O41:Q42"/>
    <mergeCell ref="C43:C44"/>
    <mergeCell ref="F43:F44"/>
    <mergeCell ref="G43:G44"/>
    <mergeCell ref="H43:H44"/>
    <mergeCell ref="C41:C42"/>
    <mergeCell ref="D41:D42"/>
    <mergeCell ref="E41:E42"/>
    <mergeCell ref="F41:F42"/>
    <mergeCell ref="G41:G42"/>
    <mergeCell ref="E43:E44"/>
    <mergeCell ref="D43:D44"/>
    <mergeCell ref="O43:Q44"/>
    <mergeCell ref="M43:M44"/>
    <mergeCell ref="N43:N44"/>
    <mergeCell ref="H37:H38"/>
    <mergeCell ref="M37:M38"/>
    <mergeCell ref="N37:N38"/>
    <mergeCell ref="O37:Q38"/>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33:H34"/>
    <mergeCell ref="M33:M34"/>
    <mergeCell ref="N33:N34"/>
    <mergeCell ref="O33:Q34"/>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29:H30"/>
    <mergeCell ref="M29:M30"/>
    <mergeCell ref="N29:N30"/>
    <mergeCell ref="O29:Q30"/>
    <mergeCell ref="C31:C32"/>
    <mergeCell ref="D31:D32"/>
    <mergeCell ref="E31:E32"/>
    <mergeCell ref="F31:F32"/>
    <mergeCell ref="G31:G32"/>
    <mergeCell ref="H31:H32"/>
    <mergeCell ref="M31:M32"/>
    <mergeCell ref="N31:N32"/>
    <mergeCell ref="O31:Q32"/>
    <mergeCell ref="C29:C30"/>
    <mergeCell ref="D29:D30"/>
    <mergeCell ref="E29:E30"/>
    <mergeCell ref="F29:F30"/>
    <mergeCell ref="G29:G30"/>
    <mergeCell ref="H27:H28"/>
    <mergeCell ref="M27:M28"/>
    <mergeCell ref="N27:N28"/>
    <mergeCell ref="O27:Q28"/>
    <mergeCell ref="C27:C28"/>
    <mergeCell ref="D27:D28"/>
    <mergeCell ref="E27:E28"/>
    <mergeCell ref="F27:F28"/>
    <mergeCell ref="G27:G28"/>
    <mergeCell ref="H23:H24"/>
    <mergeCell ref="M23:M24"/>
    <mergeCell ref="N23:N24"/>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C21:C22"/>
    <mergeCell ref="D21:D22"/>
    <mergeCell ref="E21:E22"/>
    <mergeCell ref="F21:F22"/>
    <mergeCell ref="G21:G22"/>
    <mergeCell ref="H17:H18"/>
    <mergeCell ref="N21:N22"/>
    <mergeCell ref="H19:H20"/>
    <mergeCell ref="M19:M20"/>
    <mergeCell ref="O21:Q22"/>
    <mergeCell ref="H21:H22"/>
    <mergeCell ref="M21:M22"/>
    <mergeCell ref="D19:D20"/>
    <mergeCell ref="E19:E20"/>
    <mergeCell ref="F19:F20"/>
    <mergeCell ref="G19:G20"/>
    <mergeCell ref="D17:D18"/>
    <mergeCell ref="E17:E18"/>
    <mergeCell ref="F17:F18"/>
    <mergeCell ref="G17:G18"/>
    <mergeCell ref="C15:C16"/>
    <mergeCell ref="N19:N20"/>
    <mergeCell ref="O19:Q20"/>
    <mergeCell ref="N17:N18"/>
    <mergeCell ref="M15:M16"/>
    <mergeCell ref="N15:N16"/>
    <mergeCell ref="O15:Q16"/>
    <mergeCell ref="D15:D16"/>
    <mergeCell ref="E15:E16"/>
    <mergeCell ref="F15:F16"/>
    <mergeCell ref="G15:G16"/>
    <mergeCell ref="H15:H16"/>
    <mergeCell ref="C17:C18"/>
    <mergeCell ref="C19:C20"/>
    <mergeCell ref="M17:M18"/>
    <mergeCell ref="O17:Q18"/>
    <mergeCell ref="G13:G14"/>
    <mergeCell ref="N13:N14"/>
    <mergeCell ref="O13:Q14"/>
    <mergeCell ref="C13:C14"/>
    <mergeCell ref="E13:E14"/>
    <mergeCell ref="F13:F14"/>
    <mergeCell ref="D13:D14"/>
    <mergeCell ref="H13:H14"/>
    <mergeCell ref="M13:M14"/>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0:C12"/>
    <mergeCell ref="M53:M54"/>
    <mergeCell ref="N53:N54"/>
    <mergeCell ref="O53:Q54"/>
    <mergeCell ref="M55:M56"/>
    <mergeCell ref="N55:N56"/>
    <mergeCell ref="O55:Q56"/>
    <mergeCell ref="M57:M58"/>
    <mergeCell ref="N57:N58"/>
    <mergeCell ref="O57:Q58"/>
    <mergeCell ref="E57:E58"/>
    <mergeCell ref="F57:F58"/>
    <mergeCell ref="G57:G58"/>
    <mergeCell ref="H57:H58"/>
    <mergeCell ref="D57:D58"/>
    <mergeCell ref="C53:C58"/>
    <mergeCell ref="C59:C60"/>
    <mergeCell ref="D59:D60"/>
    <mergeCell ref="E59:E60"/>
    <mergeCell ref="F59:F60"/>
    <mergeCell ref="G59:G60"/>
    <mergeCell ref="H59:H60"/>
    <mergeCell ref="D53:D54"/>
    <mergeCell ref="E53:E54"/>
    <mergeCell ref="F53:F54"/>
    <mergeCell ref="G53:G54"/>
    <mergeCell ref="H53:H54"/>
    <mergeCell ref="D55:D56"/>
    <mergeCell ref="E55:E56"/>
    <mergeCell ref="F55:F56"/>
    <mergeCell ref="G55:G56"/>
    <mergeCell ref="H55:H56"/>
    <mergeCell ref="M59:M60"/>
    <mergeCell ref="N59:N60"/>
    <mergeCell ref="O59:Q60"/>
    <mergeCell ref="C61:C62"/>
    <mergeCell ref="D61:D62"/>
    <mergeCell ref="E61:E62"/>
    <mergeCell ref="F61:F62"/>
    <mergeCell ref="G61:G62"/>
    <mergeCell ref="H61:H62"/>
    <mergeCell ref="M61:M62"/>
    <mergeCell ref="N61:N62"/>
    <mergeCell ref="O61:Q62"/>
    <mergeCell ref="F65:F66"/>
    <mergeCell ref="G65:G66"/>
    <mergeCell ref="H65:H66"/>
    <mergeCell ref="M65:M66"/>
    <mergeCell ref="N65:N66"/>
    <mergeCell ref="O65:Q66"/>
    <mergeCell ref="C69:C70"/>
    <mergeCell ref="D69:D70"/>
    <mergeCell ref="E69:E70"/>
    <mergeCell ref="F69:F70"/>
    <mergeCell ref="G69:G70"/>
    <mergeCell ref="H69:H70"/>
    <mergeCell ref="M69:M70"/>
    <mergeCell ref="N69:N70"/>
    <mergeCell ref="O69:Q70"/>
    <mergeCell ref="C71:C72"/>
    <mergeCell ref="D71:D72"/>
    <mergeCell ref="E71:E72"/>
    <mergeCell ref="F71:F72"/>
    <mergeCell ref="G71:G72"/>
    <mergeCell ref="H71:H72"/>
    <mergeCell ref="M71:M72"/>
    <mergeCell ref="N71:N72"/>
    <mergeCell ref="O71:Q7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C87:C88"/>
    <mergeCell ref="D87:D88"/>
    <mergeCell ref="E87:E88"/>
    <mergeCell ref="F87:F88"/>
    <mergeCell ref="G87:G88"/>
    <mergeCell ref="H87:H88"/>
    <mergeCell ref="M87:M88"/>
    <mergeCell ref="N87:N88"/>
    <mergeCell ref="O87:Q88"/>
  </mergeCells>
  <phoneticPr fontId="4" type="noConversion"/>
  <conditionalFormatting sqref="J55">
    <cfRule type="containsBlanks" dxfId="0" priority="30">
      <formula>LEN(TRIM(J55))=0</formula>
    </cfRule>
  </conditionalFormatting>
  <pageMargins left="0.25" right="0.25" top="0.75" bottom="0.75" header="0.3" footer="0.3"/>
  <pageSetup paperSize="17" scale="49" fitToHeight="0" orientation="landscape"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2Tr24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planeacion</cp:lastModifiedBy>
  <cp:revision/>
  <dcterms:created xsi:type="dcterms:W3CDTF">2020-03-29T23:09:10Z</dcterms:created>
  <dcterms:modified xsi:type="dcterms:W3CDTF">2024-10-24T17:43:47Z</dcterms:modified>
  <cp:category/>
  <cp:contentStatus/>
</cp:coreProperties>
</file>