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cuments\MIR 4TO TRI. SEG. EJE 1\"/>
    </mc:Choice>
  </mc:AlternateContent>
  <xr:revisionPtr revIDLastSave="0" documentId="13_ncr:1_{C722844B-3DAF-48A8-9C22-3D9B566894BD}" xr6:coauthVersionLast="47" xr6:coauthVersionMax="47" xr10:uidLastSave="{00000000-0000-0000-0000-000000000000}"/>
  <bookViews>
    <workbookView xWindow="-120" yWindow="-120" windowWidth="29040" windowHeight="16440" xr2:uid="{00000000-000D-0000-FFFF-FFFF00000000}"/>
  </bookViews>
  <sheets>
    <sheet name="SEGUIMIENTO 1Tr23" sheetId="3" r:id="rId1"/>
    <sheet name="Instrucciones" sheetId="4" r:id="rId2"/>
  </sheets>
  <definedNames>
    <definedName name="ADFASDF">#REF!</definedName>
    <definedName name="_xlnm.Print_Area" localSheetId="0">'SEGUIMIENTO 1Tr23'!$A$1:$W$116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5" i="3" l="1"/>
  <c r="V14" i="3"/>
  <c r="V13" i="3"/>
  <c r="S15" i="3"/>
  <c r="S14" i="3"/>
  <c r="S13"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7" i="3"/>
  <c r="T17" i="3"/>
  <c r="U17" i="3"/>
  <c r="S10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7"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R97" i="3"/>
  <c r="R98" i="3"/>
  <c r="R99" i="3"/>
  <c r="R100" i="3"/>
  <c r="R101" i="3"/>
  <c r="R102" i="3"/>
  <c r="R103" i="3"/>
  <c r="R104" i="3"/>
  <c r="R105" i="3"/>
  <c r="R106" i="3"/>
  <c r="R107"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24" i="3"/>
  <c r="R25" i="3"/>
  <c r="R23" i="3"/>
  <c r="R14" i="3"/>
  <c r="R15" i="3"/>
  <c r="R16" i="3"/>
  <c r="R17" i="3"/>
  <c r="R18" i="3"/>
  <c r="R19" i="3"/>
  <c r="R20" i="3"/>
  <c r="R21" i="3"/>
  <c r="R22" i="3"/>
  <c r="T107" i="3" l="1"/>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53" i="3"/>
  <c r="T54" i="3"/>
  <c r="T55" i="3"/>
  <c r="T56" i="3"/>
  <c r="T57" i="3"/>
  <c r="T58" i="3"/>
  <c r="T59" i="3"/>
  <c r="T60" i="3"/>
  <c r="T61" i="3"/>
  <c r="T62" i="3"/>
  <c r="T63" i="3"/>
  <c r="T64" i="3"/>
  <c r="T65" i="3"/>
  <c r="T66" i="3"/>
  <c r="T67" i="3"/>
  <c r="T68" i="3"/>
  <c r="T69" i="3"/>
  <c r="T70" i="3"/>
  <c r="T71" i="3"/>
  <c r="T72" i="3"/>
  <c r="T73" i="3"/>
  <c r="T74" i="3"/>
  <c r="T75" i="3"/>
  <c r="T26" i="3"/>
  <c r="T27" i="3"/>
  <c r="T28" i="3"/>
  <c r="T29" i="3"/>
  <c r="T30" i="3"/>
  <c r="T31" i="3"/>
  <c r="T32" i="3"/>
  <c r="T33" i="3"/>
  <c r="T34" i="3"/>
  <c r="T35" i="3"/>
  <c r="T36" i="3"/>
  <c r="T37" i="3"/>
  <c r="T38" i="3"/>
  <c r="T39" i="3"/>
  <c r="T40" i="3"/>
  <c r="T41" i="3"/>
  <c r="T42" i="3"/>
  <c r="T43" i="3"/>
  <c r="T44" i="3"/>
  <c r="T45" i="3"/>
  <c r="T46" i="3"/>
  <c r="T47" i="3"/>
  <c r="T48" i="3"/>
  <c r="T49" i="3"/>
  <c r="T50" i="3"/>
  <c r="T51" i="3"/>
  <c r="T52" i="3"/>
  <c r="T16" i="3"/>
  <c r="T18" i="3"/>
  <c r="T19" i="3"/>
  <c r="T20" i="3"/>
  <c r="T21" i="3"/>
  <c r="T22" i="3"/>
  <c r="T23" i="3"/>
  <c r="T24" i="3"/>
  <c r="T25" i="3"/>
  <c r="T15" i="3"/>
  <c r="T14" i="3"/>
  <c r="U106" i="3"/>
  <c r="U107" i="3"/>
  <c r="U14" i="3"/>
  <c r="U15" i="3"/>
  <c r="U16"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3" i="3"/>
  <c r="T13" i="3"/>
  <c r="R13" i="3"/>
  <c r="P94" i="3" l="1"/>
  <c r="P26" i="3" l="1"/>
  <c r="P27" i="3"/>
  <c r="Q13" i="3" l="1"/>
  <c r="P23" i="3" l="1"/>
  <c r="P77" i="3" l="1"/>
  <c r="P75" i="3"/>
  <c r="P74" i="3"/>
  <c r="P73" i="3"/>
  <c r="P72" i="3"/>
  <c r="P71" i="3"/>
  <c r="P70" i="3"/>
  <c r="P69" i="3"/>
  <c r="P15" i="3"/>
  <c r="P14" i="3"/>
  <c r="P13" i="3"/>
  <c r="P30" i="3"/>
  <c r="P20" i="3"/>
  <c r="P25" i="3"/>
  <c r="P24" i="3"/>
  <c r="P17" i="3"/>
  <c r="P18" i="3" l="1"/>
  <c r="P19" i="3"/>
  <c r="P21" i="3"/>
  <c r="P22" i="3"/>
  <c r="P28" i="3"/>
  <c r="P29"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76" i="3"/>
  <c r="P78" i="3"/>
  <c r="P79" i="3"/>
  <c r="P80" i="3"/>
  <c r="P81" i="3"/>
  <c r="P82" i="3"/>
  <c r="P83" i="3"/>
  <c r="P84" i="3"/>
  <c r="P85" i="3"/>
  <c r="P86" i="3"/>
  <c r="P87" i="3"/>
  <c r="P88" i="3"/>
  <c r="P89" i="3"/>
  <c r="P90" i="3"/>
  <c r="P91" i="3"/>
  <c r="P92" i="3"/>
  <c r="P93" i="3"/>
  <c r="P95" i="3"/>
  <c r="P96" i="3"/>
  <c r="P97" i="3"/>
  <c r="P98" i="3"/>
  <c r="P99" i="3"/>
  <c r="P100" i="3"/>
  <c r="P101" i="3"/>
  <c r="P102" i="3"/>
  <c r="P103" i="3"/>
  <c r="P104" i="3"/>
  <c r="P105" i="3"/>
  <c r="P106" i="3"/>
  <c r="P107" i="3"/>
  <c r="P108" i="3" l="1"/>
  <c r="P16" i="3"/>
  <c r="Q108" i="3" l="1"/>
  <c r="U124" i="3" l="1"/>
  <c r="T124" i="3"/>
  <c r="S124" i="3"/>
  <c r="R124" i="3"/>
  <c r="Q124" i="3"/>
  <c r="P124" i="3"/>
  <c r="O124" i="3"/>
  <c r="V124" i="3" s="1"/>
  <c r="V16" i="3" l="1"/>
  <c r="S16" i="3"/>
  <c r="S131" i="3"/>
  <c r="U108" i="3" l="1"/>
  <c r="V108" i="3"/>
  <c r="R108" i="3"/>
  <c r="T108" i="3"/>
  <c r="S108" i="3"/>
  <c r="S128" i="3" l="1"/>
  <c r="O131" i="3"/>
  <c r="O128" i="3"/>
</calcChain>
</file>

<file path=xl/sharedStrings.xml><?xml version="1.0" encoding="utf-8"?>
<sst xmlns="http://schemas.openxmlformats.org/spreadsheetml/2006/main" count="624" uniqueCount="433">
  <si>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</si>
  <si>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</si>
  <si>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</si>
  <si>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</si>
  <si>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</si>
  <si>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</si>
  <si>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</si>
  <si>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</si>
  <si>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</si>
  <si>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</si>
  <si>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</si>
  <si>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</si>
  <si>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</si>
  <si>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</si>
  <si>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</si>
  <si>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</si>
  <si>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</si>
  <si>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</si>
  <si>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</si>
  <si>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</si>
  <si>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</si>
  <si>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</si>
  <si>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</si>
  <si>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</si>
  <si>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</si>
  <si>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</si>
  <si>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</si>
  <si>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</si>
  <si>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</si>
  <si>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</si>
  <si>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</si>
  <si>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</si>
  <si>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</si>
  <si>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</si>
  <si>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</si>
  <si>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</si>
  <si>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</si>
  <si>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</si>
  <si>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</si>
  <si>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</si>
  <si>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</si>
  <si>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</si>
  <si>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</si>
  <si>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</si>
  <si>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</si>
  <si>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</si>
  <si>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</si>
  <si>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</si>
  <si>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 Oficina de la Secretaría General)</t>
  </si>
  <si>
    <r>
      <rPr>
        <b/>
        <sz val="11"/>
        <color theme="1"/>
        <rFont val="Arial"/>
        <family val="2"/>
      </rPr>
      <t xml:space="preserve">1.02.1.1  </t>
    </r>
    <r>
      <rPr>
        <sz val="11"/>
        <color theme="1"/>
        <rFont val="Arial"/>
        <family val="2"/>
      </rPr>
      <t xml:space="preserve">Las dependencias municipales  de la Secretaria General atienden a las y los ciudadanos del municipio de Benito Juárez respecto a sus necesidades  y demandas con base en los servicios. </t>
    </r>
  </si>
  <si>
    <r>
      <rPr>
        <b/>
        <sz val="11"/>
        <color theme="1"/>
        <rFont val="Arial"/>
        <family val="2"/>
      </rPr>
      <t>PCIA</t>
    </r>
    <r>
      <rPr>
        <sz val="11"/>
        <color theme="1"/>
        <rFont val="Arial"/>
        <family val="2"/>
      </rPr>
      <t xml:space="preserve">: Porcentaje de ciudadanas(os) atendidas(os). </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</si>
  <si>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</si>
  <si>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Ciudadanas(os)</t>
    </r>
  </si>
  <si>
    <t xml:space="preserve">Componente
(Oficina de la secretaría General)                    </t>
  </si>
  <si>
    <r>
      <t xml:space="preserve">1.02.1.1.1 </t>
    </r>
    <r>
      <rPr>
        <sz val="11"/>
        <color theme="1"/>
        <rFont val="Arial"/>
        <family val="2"/>
      </rPr>
      <t>Resoluciones de las demandas ciudadanas por la Secretaría General emitidas.</t>
    </r>
  </si>
  <si>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</si>
  <si>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Unidad de Mesida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Resoluciones de las demandas ciudadanas.</t>
    </r>
  </si>
  <si>
    <r>
      <t xml:space="preserve">1.02.1.1.1.1 </t>
    </r>
    <r>
      <rPr>
        <sz val="11"/>
        <color theme="1"/>
        <rFont val="Arial"/>
        <family val="2"/>
      </rPr>
      <t>Otorgamiento de apoyos administrativos y financieros brindados a la ciudadanía.</t>
    </r>
  </si>
  <si>
    <r>
      <rPr>
        <b/>
        <sz val="11"/>
        <color theme="1"/>
        <rFont val="Arial"/>
        <family val="2"/>
      </rPr>
      <t>PAOC:</t>
    </r>
    <r>
      <rPr>
        <sz val="11"/>
        <color theme="1"/>
        <rFont val="Arial"/>
        <family val="2"/>
      </rPr>
      <t xml:space="preserve"> Porcentaje de apoyos administrativos y financieros otorgados. </t>
    </r>
  </si>
  <si>
    <r>
      <t xml:space="preserve">Unidda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Apoyos administrativos y financieros.</t>
    </r>
  </si>
  <si>
    <r>
      <t xml:space="preserve">1.02.1.1.1.2 </t>
    </r>
    <r>
      <rPr>
        <sz val="11"/>
        <color theme="1"/>
        <rFont val="Arial"/>
        <family val="2"/>
      </rPr>
      <t>Distribución de canje de armas por las y los habitantes del municipio.</t>
    </r>
  </si>
  <si>
    <r>
      <rPr>
        <b/>
        <sz val="11"/>
        <color theme="1"/>
        <rFont val="Arial"/>
        <family val="2"/>
      </rPr>
      <t>PCAD:</t>
    </r>
    <r>
      <rPr>
        <sz val="11"/>
        <color theme="1"/>
        <rFont val="Arial"/>
        <family val="2"/>
      </rPr>
      <t xml:space="preserve"> Porcentaje de canjes de armas distribuidos.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</si>
  <si>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Canjes de armas.</t>
    </r>
  </si>
  <si>
    <r>
      <t xml:space="preserve">1.02.1.1.1.3 </t>
    </r>
    <r>
      <rPr>
        <sz val="11"/>
        <color theme="1"/>
        <rFont val="Arial"/>
        <family val="2"/>
      </rPr>
      <t>Asesoramiento jurídico otorgados a las y los servidores públicos.</t>
    </r>
  </si>
  <si>
    <r>
      <rPr>
        <b/>
        <sz val="11"/>
        <color theme="1"/>
        <rFont val="Arial"/>
        <family val="2"/>
      </rPr>
      <t>PASP:</t>
    </r>
    <r>
      <rPr>
        <sz val="11"/>
        <color theme="1"/>
        <rFont val="Arial"/>
        <family val="2"/>
      </rPr>
      <t xml:space="preserve"> Porcentaje de asesorías a servidoras(es) públicas(os) otorgadas.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</si>
  <si>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Asesorías a servidoras(es) públicas(os)</t>
    </r>
  </si>
  <si>
    <r>
      <t xml:space="preserve">1.02.1.1.1.4 </t>
    </r>
    <r>
      <rPr>
        <sz val="11"/>
        <color theme="1"/>
        <rFont val="Arial"/>
        <family val="2"/>
      </rPr>
      <t xml:space="preserve">Atención a las solicitudes de información presentadas por el Cabildo Municipal. </t>
    </r>
  </si>
  <si>
    <r>
      <rPr>
        <b/>
        <sz val="11"/>
        <color theme="1"/>
        <rFont val="Arial"/>
        <family val="2"/>
      </rPr>
      <t xml:space="preserve">PSCA: </t>
    </r>
    <r>
      <rPr>
        <sz val="11"/>
        <color theme="1"/>
        <rFont val="Arial"/>
        <family val="2"/>
      </rPr>
      <t>Porcentaje de solicitudes de información de Cabildo atendidas.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</si>
  <si>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 de información de Cabildo.</t>
    </r>
  </si>
  <si>
    <t>Componente
( subsecretaria General)</t>
  </si>
  <si>
    <r>
      <t xml:space="preserve">1.02.1.1.1.2 </t>
    </r>
    <r>
      <rPr>
        <sz val="11"/>
        <color theme="1"/>
        <rFont val="Arial"/>
        <family val="2"/>
      </rPr>
      <t>Gestiones entre el Gobierno Municipal, las Organizaciones de la Sociedad Civil y la ciudadanía realizadas</t>
    </r>
    <r>
      <rPr>
        <b/>
        <sz val="11"/>
        <color theme="1"/>
        <rFont val="Arial"/>
        <family val="2"/>
      </rPr>
      <t>.</t>
    </r>
  </si>
  <si>
    <r>
      <rPr>
        <b/>
        <sz val="11"/>
        <color theme="1"/>
        <rFont val="Arial"/>
        <family val="2"/>
      </rPr>
      <t>PGR:</t>
    </r>
    <r>
      <rPr>
        <sz val="11"/>
        <color theme="1"/>
        <rFont val="Arial"/>
        <family val="2"/>
      </rPr>
      <t xml:space="preserve"> Porcentaje de gestiones de sociedad y ciudadanía realizadas.</t>
    </r>
  </si>
  <si>
    <r>
      <rPr>
        <b/>
        <sz val="11"/>
        <color theme="1"/>
        <rFont val="Arial"/>
        <family val="2"/>
      </rPr>
      <t>Unidad de Medida del Indiccador:</t>
    </r>
    <r>
      <rPr>
        <sz val="11"/>
        <color theme="1"/>
        <rFont val="Arial"/>
        <family val="2"/>
      </rPr>
      <t xml:space="preserve">
Porcentaje.</t>
    </r>
    <r>
      <rPr>
        <b/>
        <sz val="11"/>
        <color theme="1"/>
        <rFont val="Arial"/>
        <family val="2"/>
      </rPr>
      <t xml:space="preserve">
Unidad de Medida de las Variables:
</t>
    </r>
    <r>
      <rPr>
        <sz val="11"/>
        <color theme="1"/>
        <rFont val="Arial"/>
        <family val="2"/>
      </rPr>
      <t>Gestiones de sociedad y ciudadanía.</t>
    </r>
  </si>
  <si>
    <r>
      <t xml:space="preserve">1.02.1.1.2.2 </t>
    </r>
    <r>
      <rPr>
        <sz val="11"/>
        <color theme="1"/>
        <rFont val="Arial"/>
        <family val="2"/>
      </rPr>
      <t>Representación de invitaciones en eventos y reuniones realizados por la ciudadanía y organizaciones de la sociedad cívil.</t>
    </r>
  </si>
  <si>
    <r>
      <rPr>
        <b/>
        <sz val="11"/>
        <color theme="1"/>
        <rFont val="Arial"/>
        <family val="2"/>
      </rPr>
      <t>PRCO:</t>
    </r>
    <r>
      <rPr>
        <sz val="11"/>
        <color theme="1"/>
        <rFont val="Arial"/>
        <family val="2"/>
      </rPr>
      <t xml:space="preserve"> Porcentaje de invitaciones ciudadanas y sociedad civil representadas.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</si>
  <si>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Invitaciones ciudadanas y sociedad civil.</t>
    </r>
  </si>
  <si>
    <r>
      <t xml:space="preserve">1.02.1.1.1.2.3 </t>
    </r>
    <r>
      <rPr>
        <sz val="11"/>
        <color theme="1"/>
        <rFont val="Arial"/>
        <family val="2"/>
      </rPr>
      <t>Realización de reuniones con la Ciudadanía y Organizaciones de la Sociedad Civil.</t>
    </r>
  </si>
  <si>
    <r>
      <rPr>
        <b/>
        <sz val="11"/>
        <color theme="1"/>
        <rFont val="Arial"/>
        <family val="2"/>
      </rPr>
      <t xml:space="preserve">PCSR: </t>
    </r>
    <r>
      <rPr>
        <sz val="11"/>
        <color theme="1"/>
        <rFont val="Arial"/>
        <family val="2"/>
      </rPr>
      <t>Porcentaje de reuniones ciudadanas y sociedad civil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</si>
  <si>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ciudadanas y sociedad civil.</t>
    </r>
  </si>
  <si>
    <r>
      <t xml:space="preserve">1.02.1.1.2.4 </t>
    </r>
    <r>
      <rPr>
        <sz val="11"/>
        <color theme="1"/>
        <rFont val="Arial"/>
        <family val="2"/>
      </rPr>
      <t>Realización de una Caminata Familiar del Municipio de Benito Juárez.</t>
    </r>
  </si>
  <si>
    <r>
      <rPr>
        <b/>
        <sz val="11"/>
        <color theme="1"/>
        <rFont val="Arial"/>
        <family val="2"/>
      </rPr>
      <t xml:space="preserve">PCFP: </t>
    </r>
    <r>
      <rPr>
        <sz val="11"/>
        <color theme="1"/>
        <rFont val="Arial"/>
        <family val="2"/>
      </rPr>
      <t>Porcentaje de Caminatas Familiares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</si>
  <si>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Caminatas Familiares.</t>
    </r>
  </si>
  <si>
    <r>
      <t xml:space="preserve">1.02.1.1.2.5 </t>
    </r>
    <r>
      <rPr>
        <sz val="11"/>
        <color theme="1"/>
        <rFont val="Arial"/>
        <family val="2"/>
      </rPr>
      <t>Organización de Concursos Intersecundarias nivel Municipal.</t>
    </r>
  </si>
  <si>
    <r>
      <rPr>
        <b/>
        <sz val="11"/>
        <color theme="1"/>
        <rFont val="Arial"/>
        <family val="2"/>
      </rPr>
      <t xml:space="preserve">PCIO: </t>
    </r>
    <r>
      <rPr>
        <sz val="11"/>
        <color theme="1"/>
        <rFont val="Arial"/>
        <family val="2"/>
      </rPr>
      <t xml:space="preserve">Porcentaje de concursos intersecundarias organizados.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</si>
  <si>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Concursos intersecundarias.</t>
    </r>
  </si>
  <si>
    <t>Componente
(Dirección General del Honorable Cuerpo de Bomberos)</t>
  </si>
  <si>
    <r>
      <t xml:space="preserve">1.02.1.1.3 </t>
    </r>
    <r>
      <rPr>
        <sz val="11"/>
        <color theme="1"/>
        <rFont val="Arial"/>
        <family val="2"/>
      </rPr>
      <t>Comités ciudadanos de prevención y actuación en contingencias integrados.</t>
    </r>
  </si>
  <si>
    <r>
      <rPr>
        <b/>
        <sz val="11"/>
        <color theme="1"/>
        <rFont val="Arial"/>
        <family val="2"/>
      </rPr>
      <t xml:space="preserve">PCPI: </t>
    </r>
    <r>
      <rPr>
        <sz val="11"/>
        <color theme="1"/>
        <rFont val="Arial"/>
        <family val="2"/>
      </rPr>
      <t xml:space="preserve">Porcentaje de personas en comités integradas.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</si>
  <si>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Personas integradas en Cómites. </t>
    </r>
  </si>
  <si>
    <r>
      <t xml:space="preserve">1.02.1.1.3.1 </t>
    </r>
    <r>
      <rPr>
        <sz val="11"/>
        <color theme="1"/>
        <rFont val="Arial"/>
        <family val="2"/>
      </rPr>
      <t>Capacitación en prevención de riesgos al personal organizaciones del sector público y privado.</t>
    </r>
  </si>
  <si>
    <r>
      <rPr>
        <b/>
        <sz val="11"/>
        <color theme="1"/>
        <rFont val="Arial"/>
        <family val="2"/>
      </rPr>
      <t xml:space="preserve">POPC: </t>
    </r>
    <r>
      <rPr>
        <sz val="11"/>
        <color theme="1"/>
        <rFont val="Arial"/>
        <family val="2"/>
      </rPr>
      <t>Porcentaje de personal de organizaciones públicas y privadas capacitadas.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</si>
  <si>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 Organizaciones públicas y privadas.</t>
    </r>
  </si>
  <si>
    <r>
      <t xml:space="preserve">1.02.1.1.3.2 </t>
    </r>
    <r>
      <rPr>
        <sz val="11"/>
        <color theme="1"/>
        <rFont val="Arial"/>
        <family val="2"/>
      </rPr>
      <t xml:space="preserve">Verificación de las medidas de seguridad en eventos masivos. </t>
    </r>
  </si>
  <si>
    <r>
      <rPr>
        <b/>
        <sz val="11"/>
        <color theme="1"/>
        <rFont val="Arial"/>
        <family val="2"/>
      </rPr>
      <t>PEMV:</t>
    </r>
    <r>
      <rPr>
        <sz val="11"/>
        <color theme="1"/>
        <rFont val="Arial"/>
        <family val="2"/>
      </rPr>
      <t xml:space="preserve"> Porcentaje de eventos masivos con medidas de seguridad verificadas.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</si>
  <si>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Eventos másivos.</t>
    </r>
  </si>
  <si>
    <r>
      <t xml:space="preserve">1.02.1.1.3.3 </t>
    </r>
    <r>
      <rPr>
        <sz val="11"/>
        <color theme="1"/>
        <rFont val="Arial"/>
        <family val="2"/>
      </rPr>
      <t>Capacitación de niñas y niños sobre las medidas de prevención de riesgos.</t>
    </r>
  </si>
  <si>
    <r>
      <rPr>
        <b/>
        <sz val="11"/>
        <color theme="1"/>
        <rFont val="Arial"/>
        <family val="2"/>
      </rPr>
      <t>PNNC:</t>
    </r>
    <r>
      <rPr>
        <sz val="11"/>
        <color theme="1"/>
        <rFont val="Arial"/>
        <family val="2"/>
      </rPr>
      <t xml:space="preserve"> Porcentaje de niñas y niños capacitados.</t>
    </r>
  </si>
  <si>
    <r>
      <t xml:space="preserve">Unidad de Medida del Indicador:
</t>
    </r>
    <r>
      <rPr>
        <sz val="11"/>
        <color theme="1"/>
        <rFont val="Arial"/>
        <family val="2"/>
      </rPr>
      <t>Porcentaje</t>
    </r>
    <r>
      <rPr>
        <b/>
        <sz val="11"/>
        <color theme="1"/>
        <rFont val="Arial"/>
        <family val="2"/>
      </rPr>
      <t xml:space="preserve">
Unidad de Medida de la Variable :
</t>
    </r>
    <r>
      <rPr>
        <sz val="11"/>
        <color theme="1"/>
        <rFont val="Arial"/>
        <family val="2"/>
      </rPr>
      <t>Niñas y niños.</t>
    </r>
  </si>
  <si>
    <r>
      <t xml:space="preserve">1.02.1.1.3.4 </t>
    </r>
    <r>
      <rPr>
        <sz val="11"/>
        <color theme="1"/>
        <rFont val="Arial"/>
        <family val="2"/>
      </rPr>
      <t>Revisión de los riesgos potenciales en establecimientos hoteleros, restauranteros y comerciales.</t>
    </r>
  </si>
  <si>
    <r>
      <rPr>
        <b/>
        <sz val="11"/>
        <color theme="1"/>
        <rFont val="Arial"/>
        <family val="2"/>
      </rPr>
      <t>PEMS:</t>
    </r>
    <r>
      <rPr>
        <sz val="11"/>
        <color theme="1"/>
        <rFont val="Arial"/>
        <family val="2"/>
      </rPr>
      <t xml:space="preserve"> Porcentaje de establecimientos con medidas de seguridad revisados.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</si>
  <si>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Establecimientos.</t>
    </r>
  </si>
  <si>
    <r>
      <t>1.02.1.1.3.5</t>
    </r>
    <r>
      <rPr>
        <sz val="11"/>
        <color theme="1"/>
        <rFont val="Arial"/>
        <family val="2"/>
      </rPr>
      <t xml:space="preserve"> Atención de llamadas de auxilios para prevenir riesgos potenciales. </t>
    </r>
  </si>
  <si>
    <t xml:space="preserve">PLLA: Porcentaje de llamadas de auxilio atendidas. </t>
  </si>
  <si>
    <r>
      <t xml:space="preserve">Unidad de Medida del Indicador:                       
Porcentaje.
Unidaad de Medida de la Variable:                     
</t>
    </r>
    <r>
      <rPr>
        <sz val="11"/>
        <color theme="1"/>
        <rFont val="Arial"/>
        <family val="2"/>
      </rPr>
      <t xml:space="preserve">Llamadas de auxilio. </t>
    </r>
  </si>
  <si>
    <r>
      <t xml:space="preserve">1.02.1.1.1.3.6 </t>
    </r>
    <r>
      <rPr>
        <sz val="11"/>
        <color theme="1"/>
        <rFont val="Arial"/>
        <family val="2"/>
      </rPr>
      <t>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</si>
  <si>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</si>
  <si>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Elementos del Honorable Cuerpo de Bomberos.</t>
    </r>
  </si>
  <si>
    <r>
      <t xml:space="preserve">1.02.1.1.3.7 </t>
    </r>
    <r>
      <rPr>
        <sz val="11"/>
        <color theme="1"/>
        <rFont val="Arial"/>
        <family val="2"/>
      </rPr>
      <t xml:space="preserve">Incremento de equipos de protección corporal para elementos del Honorable Cuerpo de Bomberos. </t>
    </r>
  </si>
  <si>
    <r>
      <rPr>
        <b/>
        <sz val="11"/>
        <color theme="1"/>
        <rFont val="Arial"/>
        <family val="2"/>
      </rPr>
      <t>PEQI:</t>
    </r>
    <r>
      <rPr>
        <sz val="11"/>
        <color theme="1"/>
        <rFont val="Arial"/>
        <family val="2"/>
      </rPr>
      <t xml:space="preserve"> Porcentaje de equipos de protección corporal incrementado.</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</si>
  <si>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Equipos de protección corporal</t>
    </r>
  </si>
  <si>
    <t xml:space="preserve">Componente (Dirección General de Transporte y Vialidad) </t>
  </si>
  <si>
    <r>
      <t xml:space="preserve">1.02.1.1.4 </t>
    </r>
    <r>
      <rPr>
        <sz val="11"/>
        <color theme="1"/>
        <rFont val="Arial"/>
        <family val="2"/>
      </rPr>
      <t>Estrategias de mejoramiento de Transporte y vialidad pública implementadas.</t>
    </r>
  </si>
  <si>
    <r>
      <rPr>
        <b/>
        <sz val="11"/>
        <color theme="1"/>
        <rFont val="Arial"/>
        <family val="2"/>
      </rPr>
      <t>PEMVI:</t>
    </r>
    <r>
      <rPr>
        <sz val="11"/>
        <color theme="1"/>
        <rFont val="Arial"/>
        <family val="2"/>
      </rPr>
      <t xml:space="preserve"> Porcentaje de estrategias de mejoramiento transporte y vialidad implementadas.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</si>
  <si>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Estrategias de mejoramiento  de transporte y vialidad.</t>
    </r>
  </si>
  <si>
    <r>
      <t xml:space="preserve">1.02.1.1.4.1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</si>
  <si>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</si>
  <si>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Verificaciones de normatividad.</t>
    </r>
  </si>
  <si>
    <r>
      <t>1.02.1.1.4.2</t>
    </r>
    <r>
      <rPr>
        <sz val="11"/>
        <color theme="1"/>
        <rFont val="Arial"/>
        <family val="2"/>
      </rPr>
      <t>. Elaboración de propuestas de Seguridad Vial y  de Movilidad Urbana Sostenible.</t>
    </r>
  </si>
  <si>
    <r>
      <rPr>
        <b/>
        <sz val="11"/>
        <color theme="1"/>
        <rFont val="Arial"/>
        <family val="2"/>
      </rPr>
      <t>PVMU:</t>
    </r>
    <r>
      <rPr>
        <sz val="11"/>
        <color theme="1"/>
        <rFont val="Arial"/>
        <family val="2"/>
      </rPr>
      <t xml:space="preserve"> Porcentaje de propuestas de Seguridad Vial y  de Movilidad Urbana elaboradas.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</si>
  <si>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Propuestas de Seguridad Vial y  de Movilidad Urbana.</t>
    </r>
  </si>
  <si>
    <r>
      <t>1.02.1.1.4.3.</t>
    </r>
    <r>
      <rPr>
        <sz val="11"/>
        <color theme="1"/>
        <rFont val="Arial"/>
        <family val="2"/>
      </rPr>
      <t xml:space="preserve"> Elaboración de proyectos integrales de transporte</t>
    </r>
  </si>
  <si>
    <r>
      <rPr>
        <b/>
        <sz val="11"/>
        <color theme="1"/>
        <rFont val="Arial"/>
        <family val="2"/>
      </rPr>
      <t>PPITE:</t>
    </r>
    <r>
      <rPr>
        <sz val="11"/>
        <color theme="1"/>
        <rFont val="Arial"/>
        <family val="2"/>
      </rPr>
      <t xml:space="preserve"> Porcentaje de proyectos integrales de transporte elaborados.</t>
    </r>
  </si>
  <si>
    <r>
      <t xml:space="preserve">Unidd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Proyectos integrales de transporte.</t>
    </r>
  </si>
  <si>
    <r>
      <t xml:space="preserve">1.02.1.1.4.4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</si>
  <si>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</si>
  <si>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Establecimiento de rutas.</t>
    </r>
  </si>
  <si>
    <r>
      <t xml:space="preserve">1.02.1.1.4.5 </t>
    </r>
    <r>
      <rPr>
        <sz val="11"/>
        <color theme="1"/>
        <rFont val="Arial"/>
        <family val="2"/>
      </rPr>
      <t xml:space="preserve">Elaboración de proyectos de estructuración vial. </t>
    </r>
  </si>
  <si>
    <r>
      <rPr>
        <b/>
        <sz val="11"/>
        <color theme="1"/>
        <rFont val="Arial"/>
        <family val="2"/>
      </rPr>
      <t>PPEV:</t>
    </r>
    <r>
      <rPr>
        <sz val="11"/>
        <color theme="1"/>
        <rFont val="Arial"/>
        <family val="2"/>
      </rPr>
      <t xml:space="preserve"> Porcentaje de proyectos de estructuración vial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</si>
  <si>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Proyectos de estructuración vial.</t>
    </r>
  </si>
  <si>
    <t>Componente (Protección Civil)</t>
  </si>
  <si>
    <r>
      <t xml:space="preserve">1.02.1.1.5 </t>
    </r>
    <r>
      <rPr>
        <sz val="11"/>
        <color theme="1"/>
        <rFont val="Arial"/>
        <family val="2"/>
      </rPr>
      <t>Inspecciones a los establecimientos comerciales, para que cumplan con las medidas de seguridad idóneas realizadas.</t>
    </r>
  </si>
  <si>
    <r>
      <rPr>
        <b/>
        <sz val="11"/>
        <color theme="1"/>
        <rFont val="Arial"/>
        <family val="2"/>
      </rPr>
      <t>PECI:</t>
    </r>
    <r>
      <rPr>
        <sz val="11"/>
        <color theme="1"/>
        <rFont val="Arial"/>
        <family val="2"/>
      </rPr>
      <t xml:space="preserve"> Porcentaje de inspecciones de establecimientos comerciales realizados.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</si>
  <si>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Inspecciones de establecimientos.      
</t>
    </r>
  </si>
  <si>
    <r>
      <t xml:space="preserve">1.02.1.1.1.5.1 </t>
    </r>
    <r>
      <rPr>
        <sz val="11"/>
        <color theme="1"/>
        <rFont val="Arial"/>
        <family val="2"/>
      </rPr>
      <t>Difusión de spots en los medios de comunicación para prevención de siniestros.</t>
    </r>
  </si>
  <si>
    <r>
      <rPr>
        <b/>
        <sz val="11"/>
        <color theme="1"/>
        <rFont val="Arial"/>
        <family val="2"/>
      </rPr>
      <t>PSPD</t>
    </r>
    <r>
      <rPr>
        <sz val="11"/>
        <color theme="1"/>
        <rFont val="Arial"/>
        <family val="2"/>
      </rPr>
      <t xml:space="preserve">: Porcentaje de spots difundidos.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</si>
  <si>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</si>
  <si>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t xml:space="preserve">1.02.1.1.5.2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</si>
  <si>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</si>
  <si>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Personas capacitadas</t>
    </r>
  </si>
  <si>
    <r>
      <t>1.02.1.1.5.3</t>
    </r>
    <r>
      <rPr>
        <sz val="11"/>
        <color theme="1"/>
        <rFont val="Arial"/>
        <family val="2"/>
      </rPr>
      <t xml:space="preserve"> Atención a reportes de diversas incidencias en materia de protección civil. </t>
    </r>
  </si>
  <si>
    <r>
      <rPr>
        <b/>
        <sz val="11"/>
        <color theme="1"/>
        <rFont val="Arial"/>
        <family val="2"/>
      </rPr>
      <t>PAR:</t>
    </r>
    <r>
      <rPr>
        <sz val="11"/>
        <color theme="1"/>
        <rFont val="Arial"/>
        <family val="2"/>
      </rPr>
      <t xml:space="preserve"> Porcentaje de reportes de emergencia atendidos.</t>
    </r>
  </si>
  <si>
    <r>
      <t>Unidad deMedida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</si>
  <si>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t xml:space="preserve">1.02.1.1.5.4 </t>
    </r>
    <r>
      <rPr>
        <sz val="11"/>
        <color theme="1"/>
        <rFont val="Arial"/>
        <family val="2"/>
      </rPr>
      <t>Elaboración de inspecciones a comercios de mediano y alto riesgo.</t>
    </r>
  </si>
  <si>
    <r>
      <rPr>
        <b/>
        <sz val="11"/>
        <color theme="1"/>
        <rFont val="Arial"/>
        <family val="2"/>
      </rPr>
      <t xml:space="preserve">PIMAR: </t>
    </r>
    <r>
      <rPr>
        <sz val="11"/>
        <color theme="1"/>
        <rFont val="Arial"/>
        <family val="2"/>
      </rPr>
      <t>Porcentaje de inspecciones de mediano y alto riesgo realizados.</t>
    </r>
  </si>
  <si>
    <r>
      <t>Unidad de Medida del Indicador:</t>
    </r>
    <r>
      <rPr>
        <sz val="11"/>
        <color theme="1"/>
        <rFont val="Arial"/>
        <family val="2"/>
      </rPr>
      <t xml:space="preserve">
Porcentaje.
</t>
    </r>
    <r>
      <rPr>
        <b/>
        <sz val="11"/>
        <color theme="1"/>
        <rFont val="Arial"/>
        <family val="2"/>
      </rPr>
      <t>Unidad de Meida de la Variable:</t>
    </r>
    <r>
      <rPr>
        <sz val="11"/>
        <color theme="1"/>
        <rFont val="Arial"/>
        <family val="2"/>
      </rPr>
      <t xml:space="preserve">
Inspecciones de mediano y alto riesgo.</t>
    </r>
  </si>
  <si>
    <r>
      <t>1.02.1.1.5.5</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</si>
  <si>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</si>
  <si>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</si>
  <si>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t xml:space="preserve">1.02.1.1.5.6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</si>
  <si>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t>
    </r>
  </si>
  <si>
    <r>
      <t>Unidad de Medida del Indicador:</t>
    </r>
    <r>
      <rPr>
        <sz val="11"/>
        <color theme="1"/>
        <rFont val="Arial"/>
        <family val="2"/>
      </rPr>
      <t xml:space="preserve">
Porcentaje.
</t>
    </r>
    <r>
      <rPr>
        <b/>
        <sz val="11"/>
        <color theme="1"/>
        <rFont val="Arial"/>
        <family val="2"/>
      </rPr>
      <t>Unidad de Medida de la Variable :</t>
    </r>
    <r>
      <rPr>
        <sz val="11"/>
        <color theme="1"/>
        <rFont val="Arial"/>
        <family val="2"/>
      </rPr>
      <t xml:space="preserve">
Dictámenes aprobatorios</t>
    </r>
  </si>
  <si>
    <r>
      <t xml:space="preserve">1.02.1.1.5.7 </t>
    </r>
    <r>
      <rPr>
        <sz val="11"/>
        <color theme="1"/>
        <rFont val="Arial"/>
        <family val="2"/>
      </rPr>
      <t>Evaluación de simulacros en ámbito privado y público.</t>
    </r>
  </si>
  <si>
    <t>PSEV: Porcentaje de simulacros evaluados.</t>
  </si>
  <si>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</si>
  <si>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t xml:space="preserve">1.02.1.1.5.8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</si>
  <si>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</si>
  <si>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</si>
  <si>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t xml:space="preserve">1.02.1.1.5.9 </t>
    </r>
    <r>
      <rPr>
        <sz val="11"/>
        <color theme="1"/>
        <rFont val="Arial"/>
        <family val="2"/>
      </rPr>
      <t>Verificación de refugios temporales con motivo a la temporada de Fenómenos Hidrometeorológicos.</t>
    </r>
  </si>
  <si>
    <r>
      <rPr>
        <b/>
        <sz val="11"/>
        <color theme="1"/>
        <rFont val="Arial"/>
        <family val="2"/>
      </rPr>
      <t>PRTV:</t>
    </r>
    <r>
      <rPr>
        <sz val="11"/>
        <color theme="1"/>
        <rFont val="Arial"/>
        <family val="2"/>
      </rPr>
      <t xml:space="preserve"> Porcentaje  de refugios temporales verificados</t>
    </r>
  </si>
  <si>
    <r>
      <t>Unidad de Medida del Indicdor: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</si>
  <si>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t xml:space="preserve">1.02.1.1.5.10 </t>
    </r>
    <r>
      <rPr>
        <sz val="11"/>
        <color theme="1"/>
        <rFont val="Arial"/>
        <family val="2"/>
      </rPr>
      <t>Implementación de salvamentos, rescates y primeros auxilios en playas, cenotes y lagunas del municipio.</t>
    </r>
  </si>
  <si>
    <r>
      <rPr>
        <b/>
        <sz val="11"/>
        <color theme="1"/>
        <rFont val="Arial"/>
        <family val="2"/>
      </rPr>
      <t>PASYPA:</t>
    </r>
    <r>
      <rPr>
        <sz val="11"/>
        <color theme="1"/>
        <rFont val="Arial"/>
        <family val="2"/>
      </rPr>
      <t xml:space="preserve"> Porcentaje de salvamentos, rescates y primeros auxilios en las playas implementados.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</si>
  <si>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</si>
  <si>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t>1.02.1.1.5.11</t>
    </r>
    <r>
      <rPr>
        <sz val="11"/>
        <color theme="1"/>
        <rFont val="Arial"/>
        <family val="2"/>
      </rPr>
      <t xml:space="preserve"> Implementación de operativos con motivo a los diversos fenómenos en materia de protección civil.</t>
    </r>
  </si>
  <si>
    <r>
      <rPr>
        <b/>
        <sz val="11"/>
        <color theme="1"/>
        <rFont val="Arial"/>
        <family val="2"/>
      </rPr>
      <t>POR:</t>
    </r>
    <r>
      <rPr>
        <sz val="11"/>
        <color theme="1"/>
        <rFont val="Arial"/>
        <family val="2"/>
      </rPr>
      <t xml:space="preserve"> Porcentaje de operativos implementados.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</si>
  <si>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</si>
  <si>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t xml:space="preserve">1.02.1.1.5.12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</si>
  <si>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</si>
  <si>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</si>
  <si>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t xml:space="preserve">1.02.1.1.1.5.13 </t>
    </r>
    <r>
      <rPr>
        <sz val="11"/>
        <color theme="1"/>
        <rFont val="Arial"/>
        <family val="2"/>
      </rPr>
      <t xml:space="preserve">Ejecución de acciones preventivas y de guardavidas en las playas. </t>
    </r>
  </si>
  <si>
    <r>
      <rPr>
        <b/>
        <sz val="11"/>
        <color theme="1"/>
        <rFont val="Arial"/>
        <family val="2"/>
      </rPr>
      <t>PAPG</t>
    </r>
    <r>
      <rPr>
        <sz val="11"/>
        <color theme="1"/>
        <rFont val="Arial"/>
        <family val="2"/>
      </rPr>
      <t>: Porcentaje de acciones preventivas y guardavidas ejecutadas.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</si>
  <si>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</si>
  <si>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t>1.02.1.1.5.14</t>
    </r>
    <r>
      <rPr>
        <sz val="11"/>
        <color theme="1"/>
        <rFont val="Arial"/>
        <family val="2"/>
      </rPr>
      <t xml:space="preserve"> Integración de los diversos Comités Operativos Especializados en Materia de Protección Civil.</t>
    </r>
  </si>
  <si>
    <t>PDCI: Porcentaje de los diversos comités integrados</t>
  </si>
  <si>
    <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</si>
  <si>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Componente (Unidad Técnica Jurídica y Documental)</t>
  </si>
  <si>
    <r>
      <t xml:space="preserve">1.02.1.1.6 </t>
    </r>
    <r>
      <rPr>
        <sz val="11"/>
        <color theme="1"/>
        <rFont val="Arial"/>
        <family val="2"/>
      </rPr>
      <t>Sesiones de cabildo para la aprobación de los temas y resoluciones del Ayuntamiento celebradas.</t>
    </r>
  </si>
  <si>
    <r>
      <rPr>
        <b/>
        <sz val="11"/>
        <color theme="1"/>
        <rFont val="Arial"/>
        <family val="2"/>
      </rPr>
      <t xml:space="preserve">PSCC: </t>
    </r>
    <r>
      <rPr>
        <sz val="11"/>
        <color theme="1"/>
        <rFont val="Arial"/>
        <family val="2"/>
      </rPr>
      <t>Porcentaje de sesiones de cabildo celebradas.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</si>
  <si>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cabildo.</t>
    </r>
  </si>
  <si>
    <r>
      <t xml:space="preserve">1.02.1.1.1.6.1 </t>
    </r>
    <r>
      <rPr>
        <sz val="11"/>
        <color theme="1"/>
        <rFont val="Arial"/>
        <family val="2"/>
      </rPr>
      <t>Verificación de la asistencia de quienes presiden las Regidurias del H. Ayuntamiento de Benito Juárez.</t>
    </r>
  </si>
  <si>
    <r>
      <rPr>
        <b/>
        <sz val="11"/>
        <color theme="1"/>
        <rFont val="Arial"/>
        <family val="2"/>
      </rPr>
      <t>PRAS</t>
    </r>
    <r>
      <rPr>
        <sz val="11"/>
        <color theme="1"/>
        <rFont val="Arial"/>
        <family val="2"/>
      </rPr>
      <t xml:space="preserve">: Porcentaje de asistencias a sesiones verificadas.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</si>
  <si>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Asistencia a sesiones de cabildo.</t>
    </r>
  </si>
  <si>
    <r>
      <t xml:space="preserve">1.02.1.1.6.2 </t>
    </r>
    <r>
      <rPr>
        <sz val="11"/>
        <color theme="1"/>
        <rFont val="Arial"/>
        <family val="2"/>
      </rPr>
      <t>Elaboración y encuadernación de las actas de cabildo.</t>
    </r>
  </si>
  <si>
    <r>
      <rPr>
        <b/>
        <sz val="11"/>
        <color theme="1"/>
        <rFont val="Arial"/>
        <family val="2"/>
      </rPr>
      <t>PACE:</t>
    </r>
    <r>
      <rPr>
        <sz val="11"/>
        <color theme="1"/>
        <rFont val="Arial"/>
        <family val="2"/>
      </rPr>
      <t xml:space="preserve"> Porcentaje de actas de cabildo encuadernadas.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</si>
  <si>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Actas de cabildo. </t>
    </r>
  </si>
  <si>
    <r>
      <t xml:space="preserve">1.02.1.1.6.3 </t>
    </r>
    <r>
      <rPr>
        <sz val="11"/>
        <color theme="1"/>
        <rFont val="Arial"/>
        <family val="2"/>
      </rPr>
      <t>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</si>
  <si>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</si>
  <si>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de Cabildo.</t>
    </r>
  </si>
  <si>
    <r>
      <t xml:space="preserve">1.02.1.1.1.6.4 </t>
    </r>
    <r>
      <rPr>
        <sz val="11"/>
        <color theme="1"/>
        <rFont val="Arial"/>
        <family val="2"/>
      </rPr>
      <t xml:space="preserve">Realización de Precabildeos para dar a conocer los temas más relevantes según el Cabildo. </t>
    </r>
  </si>
  <si>
    <r>
      <rPr>
        <b/>
        <sz val="11"/>
        <color theme="1"/>
        <rFont val="Arial"/>
        <family val="2"/>
      </rPr>
      <t xml:space="preserve">PPR: </t>
    </r>
    <r>
      <rPr>
        <sz val="11"/>
        <color theme="1"/>
        <rFont val="Arial"/>
        <family val="2"/>
      </rPr>
      <t xml:space="preserve">Porcentaje de precabildeos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</si>
  <si>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Precabildeos.</t>
    </r>
  </si>
  <si>
    <r>
      <t xml:space="preserve">1.02.1.1.6.5 </t>
    </r>
    <r>
      <rPr>
        <sz val="11"/>
        <color theme="1"/>
        <rFont val="Arial"/>
        <family val="2"/>
      </rPr>
      <t>Aprobación de los proyectos de acuerdos en las sesiones de Cabildo</t>
    </r>
  </si>
  <si>
    <r>
      <rPr>
        <b/>
        <sz val="11"/>
        <color theme="1"/>
        <rFont val="Arial"/>
        <family val="2"/>
      </rPr>
      <t xml:space="preserve">PAA: </t>
    </r>
    <r>
      <rPr>
        <sz val="11"/>
        <color theme="1"/>
        <rFont val="Arial"/>
        <family val="2"/>
      </rPr>
      <t xml:space="preserve">Porcentaje de proyectos de acuerdos aprobados.   </t>
    </r>
  </si>
  <si>
    <r>
      <t xml:space="preserve">Unidad de Medida del Indidcador: 
</t>
    </r>
    <r>
      <rPr>
        <sz val="11"/>
        <color theme="1"/>
        <rFont val="Arial"/>
        <family val="2"/>
      </rPr>
      <t>Porcentaje.</t>
    </r>
    <r>
      <rPr>
        <b/>
        <sz val="11"/>
        <color theme="1"/>
        <rFont val="Arial"/>
        <family val="2"/>
      </rPr>
      <t xml:space="preserve">
Unidad de Medida de Las Variables:
</t>
    </r>
    <r>
      <rPr>
        <sz val="11"/>
        <color theme="1"/>
        <rFont val="Arial"/>
        <family val="2"/>
      </rPr>
      <t>Proyectos de acuerdos.</t>
    </r>
  </si>
  <si>
    <t>Componente (Dirección General de la Coordinación General Administrativa)</t>
  </si>
  <si>
    <r>
      <t xml:space="preserve">1.02.1.1.7 </t>
    </r>
    <r>
      <rPr>
        <sz val="11"/>
        <color theme="1"/>
        <rFont val="Arial"/>
        <family val="2"/>
      </rPr>
      <t>Solicitudes administrativas de las Direcciones adscritas a la Secretaría General emitidas.</t>
    </r>
  </si>
  <si>
    <r>
      <rPr>
        <b/>
        <sz val="11"/>
        <color theme="1"/>
        <rFont val="Arial"/>
        <family val="2"/>
      </rPr>
      <t>PSAE:</t>
    </r>
    <r>
      <rPr>
        <sz val="11"/>
        <color theme="1"/>
        <rFont val="Arial"/>
        <family val="2"/>
      </rPr>
      <t xml:space="preserve"> Porcentaje de solicitudes administrativas emitidas.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</si>
  <si>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r>
      <rPr>
        <b/>
        <sz val="11"/>
        <color theme="1"/>
        <rFont val="Arial"/>
        <family val="2"/>
      </rPr>
      <t>.</t>
    </r>
  </si>
  <si>
    <r>
      <t xml:space="preserve">1.02.1.1.7.1 </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</si>
  <si>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</si>
  <si>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</si>
  <si>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t xml:space="preserve">1.02.1.1.7.2 </t>
    </r>
    <r>
      <rPr>
        <sz val="11"/>
        <color theme="1"/>
        <rFont val="Arial"/>
        <family val="2"/>
      </rPr>
      <t>Realización de gestiones técnicas para la operación de las Direcciones Adscritas a la Oficina de la Secretaría General.</t>
    </r>
  </si>
  <si>
    <r>
      <rPr>
        <b/>
        <sz val="11"/>
        <color theme="1"/>
        <rFont val="Arial"/>
        <family val="2"/>
      </rPr>
      <t xml:space="preserve">PGTR: </t>
    </r>
    <r>
      <rPr>
        <sz val="11"/>
        <color theme="1"/>
        <rFont val="Arial"/>
        <family val="2"/>
      </rPr>
      <t>Porcentaje de Gestiones Técnicas realizadas.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</si>
  <si>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Gestiones Técnicas.</t>
    </r>
  </si>
  <si>
    <r>
      <t xml:space="preserve">1.02.1.1.7.3 </t>
    </r>
    <r>
      <rPr>
        <sz val="11"/>
        <color theme="1"/>
        <rFont val="Arial"/>
        <family val="2"/>
      </rPr>
      <t>Gestión de las solicitudes de   recursos materiales para abastecer a la Secretaría General y sus Direcciones Adscritas.</t>
    </r>
  </si>
  <si>
    <r>
      <rPr>
        <b/>
        <sz val="11"/>
        <color theme="1"/>
        <rFont val="Arial"/>
        <family val="2"/>
      </rPr>
      <t xml:space="preserve">PRMG: </t>
    </r>
    <r>
      <rPr>
        <sz val="11"/>
        <color theme="1"/>
        <rFont val="Arial"/>
        <family val="2"/>
      </rPr>
      <t>Porcentaje de solicitudes de recursos materiales gestionados.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</si>
  <si>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Solicitudes de Recursos Materiales. </t>
    </r>
  </si>
  <si>
    <r>
      <t xml:space="preserve">1.02.1.1.7.4 </t>
    </r>
    <r>
      <rPr>
        <sz val="11"/>
        <color theme="1"/>
        <rFont val="Arial"/>
        <family val="2"/>
      </rPr>
      <t>Gestión de solicitudes formuladas por la ciudadanía.</t>
    </r>
  </si>
  <si>
    <r>
      <rPr>
        <b/>
        <sz val="11"/>
        <color theme="1"/>
        <rFont val="Arial"/>
        <family val="2"/>
      </rPr>
      <t xml:space="preserve">PSCG: </t>
    </r>
    <r>
      <rPr>
        <sz val="11"/>
        <color theme="1"/>
        <rFont val="Arial"/>
        <family val="2"/>
      </rPr>
      <t>Porcentaje de Solicitudes Ciudadanas gestionadas.</t>
    </r>
  </si>
  <si>
    <r>
      <t xml:space="preserve">Unidad de Medida del Indidcador: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Ciudadanas.</t>
    </r>
  </si>
  <si>
    <t>Componente
( Dirección General del Centro de Retenciones y Sanciones Administrativas)</t>
  </si>
  <si>
    <r>
      <t xml:space="preserve"> 1.2.1.1.8 </t>
    </r>
    <r>
      <rPr>
        <sz val="11"/>
        <color theme="1"/>
        <rFont val="Arial"/>
        <family val="2"/>
      </rPr>
      <t xml:space="preserve">Retenciones que infriguen el Reglamento de Justicia Cívica. </t>
    </r>
  </si>
  <si>
    <r>
      <rPr>
        <b/>
        <sz val="11"/>
        <color theme="1"/>
        <rFont val="Arial"/>
        <family val="2"/>
      </rPr>
      <t>PRA:</t>
    </r>
    <r>
      <rPr>
        <sz val="11"/>
        <color theme="1"/>
        <rFont val="Arial"/>
        <family val="2"/>
      </rPr>
      <t xml:space="preserve"> Porcentaje de retenciones aplicadas.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</si>
  <si>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Retenciones.</t>
    </r>
  </si>
  <si>
    <r>
      <t xml:space="preserve">1.02.1.1.1.8.1 </t>
    </r>
    <r>
      <rPr>
        <sz val="11"/>
        <color theme="1"/>
        <rFont val="Arial"/>
        <family val="2"/>
      </rPr>
      <t>Supervisión de la integridad de los infractores</t>
    </r>
  </si>
  <si>
    <r>
      <rPr>
        <b/>
        <sz val="11"/>
        <color theme="1"/>
        <rFont val="Arial"/>
        <family val="2"/>
      </rPr>
      <t>PIA:</t>
    </r>
    <r>
      <rPr>
        <sz val="11"/>
        <color theme="1"/>
        <rFont val="Arial"/>
        <family val="2"/>
      </rPr>
      <t xml:space="preserve"> Porcentaje de Incidencias Atendidas.</t>
    </r>
  </si>
  <si>
    <r>
      <t xml:space="preserve">Unidad de Medida del Indidcador:   
</t>
    </r>
    <r>
      <rPr>
        <sz val="11"/>
        <color theme="1"/>
        <rFont val="Arial"/>
        <family val="2"/>
      </rPr>
      <t>Porcentaje.</t>
    </r>
    <r>
      <rPr>
        <b/>
        <sz val="11"/>
        <color theme="1"/>
        <rFont val="Arial"/>
        <family val="2"/>
      </rPr>
      <t xml:space="preserve">
Unidad de Medida de la Variable:
</t>
    </r>
    <r>
      <rPr>
        <sz val="11"/>
        <color theme="1"/>
        <rFont val="Arial"/>
        <family val="2"/>
      </rPr>
      <t xml:space="preserve">Incidencias. </t>
    </r>
  </si>
  <si>
    <r>
      <t xml:space="preserve">1.02.1.1.8.2 </t>
    </r>
    <r>
      <rPr>
        <sz val="11"/>
        <color theme="1"/>
        <rFont val="Arial"/>
        <family val="2"/>
      </rPr>
      <t>Conservación y mantenimiento de equipos del Centro Retencion.</t>
    </r>
  </si>
  <si>
    <r>
      <rPr>
        <b/>
        <sz val="11"/>
        <color theme="1"/>
        <rFont val="Arial"/>
        <family val="2"/>
      </rPr>
      <t xml:space="preserve">PEC: </t>
    </r>
    <r>
      <rPr>
        <sz val="11"/>
        <color theme="1"/>
        <rFont val="Arial"/>
        <family val="2"/>
      </rPr>
      <t>Porcentaje de Equipo Conservado.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</si>
  <si>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t>
    </r>
  </si>
  <si>
    <r>
      <t xml:space="preserve">1.2.1.1.8.3 </t>
    </r>
    <r>
      <rPr>
        <sz val="11"/>
        <color theme="1"/>
        <rFont val="Arial"/>
        <family val="2"/>
      </rPr>
      <t>Otorgamiento de alimentos  a infractores retenidos y personal Institucional</t>
    </r>
  </si>
  <si>
    <r>
      <rPr>
        <b/>
        <sz val="11"/>
        <color theme="1"/>
        <rFont val="Arial"/>
        <family val="2"/>
      </rPr>
      <t>POAO</t>
    </r>
    <r>
      <rPr>
        <sz val="11"/>
        <color theme="1"/>
        <rFont val="Arial"/>
        <family val="2"/>
      </rPr>
      <t>: Porcentaje de Órdenes de Alimentos Otorgados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</si>
  <si>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Órdenes de Alimentos.</t>
    </r>
  </si>
  <si>
    <t>Componente (Juzgados Cívicos)</t>
  </si>
  <si>
    <r>
      <rPr>
        <b/>
        <sz val="11"/>
        <color theme="1"/>
        <rFont val="Arial"/>
        <family val="2"/>
      </rPr>
      <t>1.02.1.1.9</t>
    </r>
    <r>
      <rPr>
        <sz val="11"/>
        <color theme="1"/>
        <rFont val="Arial"/>
        <family val="2"/>
      </rPr>
      <t xml:space="preserve"> Sanciones de la ciudanía que realiza u omite actos que alteran la paz pública aplicadas.</t>
    </r>
  </si>
  <si>
    <r>
      <rPr>
        <b/>
        <sz val="11"/>
        <color theme="1"/>
        <rFont val="Arial"/>
        <family val="2"/>
      </rPr>
      <t>PSA:</t>
    </r>
    <r>
      <rPr>
        <sz val="11"/>
        <color theme="1"/>
        <rFont val="Arial"/>
        <family val="2"/>
      </rPr>
      <t xml:space="preserve"> Porcentaje de sanciones aplicadas.</t>
    </r>
  </si>
  <si>
    <r>
      <t xml:space="preserve">Unidad de Medida del Indicador:
</t>
    </r>
    <r>
      <rPr>
        <sz val="11"/>
        <color theme="1"/>
        <rFont val="Arial"/>
        <family val="2"/>
      </rPr>
      <t>Porcentaje.</t>
    </r>
    <r>
      <rPr>
        <b/>
        <sz val="11"/>
        <color theme="1"/>
        <rFont val="Arial"/>
        <family val="2"/>
      </rPr>
      <t xml:space="preserve">
Unidad de Medidaa de la Variable:
</t>
    </r>
    <r>
      <rPr>
        <sz val="11"/>
        <color theme="1"/>
        <rFont val="Arial"/>
        <family val="2"/>
      </rPr>
      <t xml:space="preserve">Sanciones. </t>
    </r>
  </si>
  <si>
    <r>
      <t xml:space="preserve">1.02.1.1.9.1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</si>
  <si>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</si>
  <si>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Convenios conciliatorios.</t>
    </r>
  </si>
  <si>
    <r>
      <t xml:space="preserve">1.02.1.1.9.2 </t>
    </r>
    <r>
      <rPr>
        <sz val="11"/>
        <color theme="1"/>
        <rFont val="Arial"/>
        <family val="2"/>
      </rPr>
      <t>Otorgamiento de asesorías psicológicas a menores infractores y sus familias.</t>
    </r>
  </si>
  <si>
    <r>
      <rPr>
        <b/>
        <sz val="11"/>
        <color theme="1"/>
        <rFont val="Arial"/>
        <family val="2"/>
      </rPr>
      <t xml:space="preserve">PAPO: </t>
    </r>
    <r>
      <rPr>
        <sz val="11"/>
        <color theme="1"/>
        <rFont val="Arial"/>
        <family val="2"/>
      </rPr>
      <t xml:space="preserve">Porcentaje de asesorías psicológicas otorgadas.   </t>
    </r>
  </si>
  <si>
    <r>
      <t xml:space="preserve">Unidad de Medida del Indivador: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psicológicas.</t>
    </r>
  </si>
  <si>
    <r>
      <t xml:space="preserve">1.02.1.1.9.3 </t>
    </r>
    <r>
      <rPr>
        <sz val="11"/>
        <color theme="1"/>
        <rFont val="Arial"/>
        <family val="2"/>
      </rPr>
      <t>Impartición de cursos de capacitación para el personal de la Dirección.</t>
    </r>
  </si>
  <si>
    <r>
      <rPr>
        <b/>
        <sz val="11"/>
        <color theme="1"/>
        <rFont val="Arial"/>
        <family val="2"/>
      </rPr>
      <t xml:space="preserve">PACI: </t>
    </r>
    <r>
      <rPr>
        <sz val="11"/>
        <color theme="1"/>
        <rFont val="Arial"/>
        <family val="2"/>
      </rPr>
      <t xml:space="preserve">Porcentaje de cursos de capacitación impartidos.          </t>
    </r>
  </si>
  <si>
    <r>
      <t xml:space="preserve">Unidad de Medida del Indicador:                       
</t>
    </r>
    <r>
      <rPr>
        <sz val="11"/>
        <color theme="1"/>
        <rFont val="Arial"/>
        <family val="2"/>
      </rPr>
      <t xml:space="preserve"> Porcentaje.</t>
    </r>
    <r>
      <rPr>
        <b/>
        <sz val="11"/>
        <color theme="1"/>
        <rFont val="Arial"/>
        <family val="2"/>
      </rPr>
      <t xml:space="preserve">
Unidad de Medida de la Vaiable:                       
</t>
    </r>
    <r>
      <rPr>
        <sz val="11"/>
        <color theme="1"/>
        <rFont val="Arial"/>
        <family val="2"/>
      </rPr>
      <t>Cursos de capacitación.</t>
    </r>
  </si>
  <si>
    <r>
      <t xml:space="preserve">1.02.1.1.9.4 </t>
    </r>
    <r>
      <rPr>
        <sz val="11"/>
        <color theme="1"/>
        <rFont val="Arial"/>
        <family val="2"/>
      </rPr>
      <t>Realización de Talleres para familias de menores infractores.</t>
    </r>
  </si>
  <si>
    <r>
      <rPr>
        <b/>
        <sz val="11"/>
        <color theme="1"/>
        <rFont val="Arial"/>
        <family val="2"/>
      </rPr>
      <t xml:space="preserve">PTFR: </t>
    </r>
    <r>
      <rPr>
        <sz val="11"/>
        <color theme="1"/>
        <rFont val="Arial"/>
        <family val="2"/>
      </rPr>
      <t xml:space="preserve">Porcentaje de Talleres para familias realizados.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</si>
  <si>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Talleres para familias.</t>
    </r>
  </si>
  <si>
    <t>Componente
(Dirección de Gobierno)</t>
  </si>
  <si>
    <r>
      <t xml:space="preserve">1.02.1.1.10.1 </t>
    </r>
    <r>
      <rPr>
        <sz val="11"/>
        <color theme="1"/>
        <rFont val="Arial"/>
        <family val="2"/>
      </rPr>
      <t>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</si>
  <si>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</si>
  <si>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Cartillas militares entregadas.</t>
    </r>
  </si>
  <si>
    <r>
      <t xml:space="preserve">1.02.1.1.10.2 </t>
    </r>
    <r>
      <rPr>
        <sz val="11"/>
        <color theme="1"/>
        <rFont val="Arial"/>
        <family val="2"/>
      </rPr>
      <t>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</si>
  <si>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</si>
  <si>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Sesiones de COESPO.</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</si>
  <si>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</si>
  <si>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</si>
  <si>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mensuales con DAVB y SbPJ.</t>
    </r>
  </si>
  <si>
    <t>Componente (Dirección de Asuntos Religiosos)</t>
  </si>
  <si>
    <r>
      <rPr>
        <b/>
        <sz val="11"/>
        <color theme="1"/>
        <rFont val="Arial"/>
        <family val="2"/>
      </rPr>
      <t>1.02.1.1.11</t>
    </r>
    <r>
      <rPr>
        <sz val="11"/>
        <color theme="1"/>
        <rFont val="Arial"/>
        <family val="2"/>
      </rPr>
      <t xml:space="preserve"> Atenciones en asuntos religiosos brindadas.</t>
    </r>
  </si>
  <si>
    <r>
      <rPr>
        <b/>
        <sz val="11"/>
        <color theme="1"/>
        <rFont val="Arial"/>
        <family val="2"/>
      </rPr>
      <t xml:space="preserve">PARB: </t>
    </r>
    <r>
      <rPr>
        <sz val="11"/>
        <color theme="1"/>
        <rFont val="Arial"/>
        <family val="2"/>
      </rPr>
      <t xml:space="preserve">Porcentaje de Atenciones en Asuntos Religiosos brindadas.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</si>
  <si>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 en asuntos religiosos.</t>
    </r>
  </si>
  <si>
    <r>
      <t xml:space="preserve">1.02.1.1.11.1  </t>
    </r>
    <r>
      <rPr>
        <sz val="11"/>
        <color theme="1"/>
        <rFont val="Arial"/>
        <family val="2"/>
      </rPr>
      <t xml:space="preserve">Realización de actividades comunitarias con apoyo de grupos religiosos. </t>
    </r>
  </si>
  <si>
    <r>
      <rPr>
        <b/>
        <sz val="11"/>
        <color theme="1"/>
        <rFont val="Arial"/>
        <family val="2"/>
      </rPr>
      <t>PAGR:</t>
    </r>
    <r>
      <rPr>
        <sz val="11"/>
        <color theme="1"/>
        <rFont val="Arial"/>
        <family val="2"/>
      </rPr>
      <t xml:space="preserve"> Porcentaje de actividades comunitarias con apoyo de Grupos Religiosos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</si>
  <si>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Actividades comunitarias.</t>
    </r>
  </si>
  <si>
    <r>
      <t xml:space="preserve">1.02.1.1.11.2 </t>
    </r>
    <r>
      <rPr>
        <sz val="11"/>
        <color theme="1"/>
        <rFont val="Arial"/>
        <family val="2"/>
      </rPr>
      <t>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</si>
  <si>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</si>
  <si>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Participantes capacitados(as).</t>
    </r>
  </si>
  <si>
    <r>
      <t xml:space="preserve">1.02.1.1.11.3 </t>
    </r>
    <r>
      <rPr>
        <sz val="11"/>
        <color theme="1"/>
        <rFont val="Arial"/>
        <family val="2"/>
      </rPr>
      <t>Actualización del Padrón Municipal de Templos (PMT).</t>
    </r>
  </si>
  <si>
    <r>
      <rPr>
        <b/>
        <sz val="11"/>
        <color theme="1"/>
        <rFont val="Arial"/>
        <family val="2"/>
      </rPr>
      <t xml:space="preserve">PAEX: </t>
    </r>
    <r>
      <rPr>
        <sz val="11"/>
        <color theme="1"/>
        <rFont val="Arial"/>
        <family val="2"/>
      </rPr>
      <t>Porcentaje de expedientes del Padrón Municipal de Templos actualizados.</t>
    </r>
  </si>
  <si>
    <r>
      <t xml:space="preserve">Unidad de medida del Indicador: </t>
    </r>
    <r>
      <rPr>
        <sz val="11"/>
        <color theme="1"/>
        <rFont val="Arial"/>
        <family val="2"/>
      </rPr>
      <t xml:space="preserve">
Porcentaje.</t>
    </r>
    <r>
      <rPr>
        <b/>
        <sz val="11"/>
        <color theme="1"/>
        <rFont val="Arial"/>
        <family val="2"/>
      </rPr>
      <t xml:space="preserve">
Unidad de Medida de la Variable:
</t>
    </r>
    <r>
      <rPr>
        <sz val="11"/>
        <color theme="1"/>
        <rFont val="Arial"/>
        <family val="2"/>
      </rPr>
      <t>Expedientes del Padrón Municipal de Templos.</t>
    </r>
  </si>
  <si>
    <r>
      <t xml:space="preserve">1.02.1.1.11.4 </t>
    </r>
    <r>
      <rPr>
        <sz val="11"/>
        <color theme="1"/>
        <rFont val="Arial"/>
        <family val="2"/>
      </rPr>
      <t>Verificación de la normativa municipal aplicable al sector religioso.</t>
    </r>
  </si>
  <si>
    <r>
      <rPr>
        <b/>
        <sz val="11"/>
        <color theme="1"/>
        <rFont val="Arial"/>
        <family val="2"/>
      </rPr>
      <t xml:space="preserve">PVAR: </t>
    </r>
    <r>
      <rPr>
        <sz val="11"/>
        <color theme="1"/>
        <rFont val="Arial"/>
        <family val="2"/>
      </rPr>
      <t>Porcentaje de  normativa municipal del sector religioso verificada.</t>
    </r>
  </si>
  <si>
    <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Verificaciones normativas</t>
    </r>
    <r>
      <rPr>
        <b/>
        <sz val="11"/>
        <color theme="1"/>
        <rFont val="Arial"/>
        <family val="2"/>
      </rPr>
      <t>.</t>
    </r>
  </si>
  <si>
    <r>
      <t xml:space="preserve">1.02.1.1.11.5 </t>
    </r>
    <r>
      <rPr>
        <sz val="11"/>
        <color theme="1"/>
        <rFont val="Arial"/>
        <family val="2"/>
      </rPr>
      <t>Realización de actividades enfocadas a la reconstruccion del tejido social.</t>
    </r>
  </si>
  <si>
    <r>
      <rPr>
        <b/>
        <sz val="11"/>
        <color theme="1"/>
        <rFont val="Arial"/>
        <family val="2"/>
      </rPr>
      <t>PRTS:</t>
    </r>
    <r>
      <rPr>
        <sz val="11"/>
        <color theme="1"/>
        <rFont val="Arial"/>
        <family val="2"/>
      </rPr>
      <t xml:space="preserve"> Porcentaje de participantes en actividades de reconstrucción del Tejido Social. </t>
    </r>
  </si>
  <si>
    <r>
      <t xml:space="preserve">Unidad de Medida del Inndicador: 
</t>
    </r>
    <r>
      <rPr>
        <sz val="11"/>
        <color theme="1"/>
        <rFont val="Arial"/>
        <family val="2"/>
      </rPr>
      <t>Porcentaje.</t>
    </r>
    <r>
      <rPr>
        <b/>
        <sz val="11"/>
        <color theme="1"/>
        <rFont val="Arial"/>
        <family val="2"/>
      </rPr>
      <t xml:space="preserve">
Unidad de Medidaa de la Variable: 
</t>
    </r>
    <r>
      <rPr>
        <sz val="11"/>
        <color theme="1"/>
        <rFont val="Arial"/>
        <family val="2"/>
      </rPr>
      <t>Participantes de actividades de reconstrucción del Tejido Social.</t>
    </r>
  </si>
  <si>
    <r>
      <t xml:space="preserve">1.02.1.11.6 </t>
    </r>
    <r>
      <rPr>
        <sz val="11"/>
        <color theme="1"/>
        <rFont val="Arial"/>
        <family val="2"/>
      </rPr>
      <t>Realización de los trámites solicitados por las asociaciones y agrupaciones religiosas.</t>
    </r>
  </si>
  <si>
    <r>
      <rPr>
        <b/>
        <sz val="11"/>
        <color theme="1"/>
        <rFont val="Arial"/>
        <family val="2"/>
      </rPr>
      <t xml:space="preserve">PTSR: </t>
    </r>
    <r>
      <rPr>
        <sz val="11"/>
        <color theme="1"/>
        <rFont val="Arial"/>
        <family val="2"/>
      </rPr>
      <t>Porcentaje de trámites del sector religioso realizados.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</si>
  <si>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Trámites del sector religioso.</t>
    </r>
  </si>
  <si>
    <r>
      <t xml:space="preserve">1.02.1.1.11.7 </t>
    </r>
    <r>
      <rPr>
        <sz val="11"/>
        <color theme="1"/>
        <rFont val="Arial"/>
        <family val="2"/>
      </rPr>
      <t>Asesoramiento jurídico y de registro de las agrupaciones religiosas.</t>
    </r>
  </si>
  <si>
    <r>
      <rPr>
        <b/>
        <sz val="11"/>
        <color theme="1"/>
        <rFont val="Arial"/>
        <family val="2"/>
      </rPr>
      <t>PAAC:</t>
    </r>
    <r>
      <rPr>
        <sz val="11"/>
        <color theme="1"/>
        <rFont val="Arial"/>
        <family val="2"/>
      </rPr>
      <t xml:space="preserve"> Porcentaje de asesorías jurídicas hacia asociaciones y agrupaciones religiosas.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</si>
  <si>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Asesorías jurídicas.</t>
    </r>
  </si>
  <si>
    <r>
      <t xml:space="preserve">1.02.1.1.11.8 </t>
    </r>
    <r>
      <rPr>
        <sz val="11"/>
        <color theme="1"/>
        <rFont val="Arial"/>
        <family val="2"/>
      </rPr>
      <t>Realización de actividad enfocada a la conmemoración del Día de la Libertad Religiosa</t>
    </r>
  </si>
  <si>
    <r>
      <rPr>
        <b/>
        <sz val="11"/>
        <color theme="1"/>
        <rFont val="Arial"/>
        <family val="2"/>
      </rPr>
      <t xml:space="preserve">PPDLR: </t>
    </r>
    <r>
      <rPr>
        <sz val="11"/>
        <color theme="1"/>
        <rFont val="Arial"/>
        <family val="2"/>
      </rPr>
      <t>Porcentaje de participantes en actividad del día de la libertad religiosa.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</si>
  <si>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</si>
  <si>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Componente (Dirección del Archivo Municipal</t>
    </r>
    <r>
      <rPr>
        <sz val="11"/>
        <color theme="1"/>
        <rFont val="Arial"/>
        <family val="2"/>
      </rPr>
      <t>)</t>
    </r>
  </si>
  <si>
    <r>
      <rPr>
        <b/>
        <sz val="11"/>
        <color theme="1"/>
        <rFont val="Arial"/>
        <family val="2"/>
      </rPr>
      <t>1.02.1.1.12</t>
    </r>
    <r>
      <rPr>
        <sz val="11"/>
        <color theme="1"/>
        <rFont val="Arial"/>
        <family val="2"/>
      </rPr>
      <t xml:space="preserve"> Archivos municipales de las Unidades Administrativas conservados.</t>
    </r>
  </si>
  <si>
    <r>
      <t xml:space="preserve">PAMC: </t>
    </r>
    <r>
      <rPr>
        <sz val="11"/>
        <color theme="1"/>
        <rFont val="Arial"/>
        <family val="2"/>
      </rPr>
      <t>Porcentaje de Archivos Municipales conservados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</si>
  <si>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</si>
  <si>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1.02.1.1.12.1 </t>
    </r>
    <r>
      <rPr>
        <sz val="11"/>
        <color theme="1"/>
        <rFont val="Arial"/>
        <family val="2"/>
      </rPr>
      <t>Atención a las solicitudes de las Unidades Administrativas para bajas documentales de Archivo de Concentración.</t>
    </r>
  </si>
  <si>
    <r>
      <rPr>
        <b/>
        <sz val="11"/>
        <color theme="1"/>
        <rFont val="Arial"/>
        <family val="2"/>
      </rPr>
      <t xml:space="preserve">PSBD: </t>
    </r>
    <r>
      <rPr>
        <sz val="11"/>
        <color theme="1"/>
        <rFont val="Arial"/>
        <family val="2"/>
      </rPr>
      <t xml:space="preserve">Porcentaje de solicitudes de bajas documentales atendidas.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</si>
  <si>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</si>
  <si>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t xml:space="preserve">1.02.1.1.12.2 </t>
    </r>
    <r>
      <rPr>
        <sz val="11"/>
        <color theme="1"/>
        <rFont val="Arial"/>
        <family val="2"/>
      </rPr>
      <t>Aprobación para Transferencias Primarias de los expedientes de las Unidades Administrativas del municipio de Benito Juárez.</t>
    </r>
  </si>
  <si>
    <r>
      <rPr>
        <b/>
        <sz val="11"/>
        <color theme="1"/>
        <rFont val="Arial"/>
        <family val="2"/>
      </rPr>
      <t>PTPA:</t>
    </r>
    <r>
      <rPr>
        <sz val="11"/>
        <color theme="1"/>
        <rFont val="Arial"/>
        <family val="2"/>
      </rPr>
      <t xml:space="preserve"> Porcentaje de Transferencias Primarias aprobadas.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</si>
  <si>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Transferencias primarias.</t>
    </r>
  </si>
  <si>
    <r>
      <t xml:space="preserve">1.02.1.1.12.3 </t>
    </r>
    <r>
      <rPr>
        <sz val="11"/>
        <color theme="1"/>
        <rFont val="Arial"/>
        <family val="2"/>
      </rPr>
      <t>Elaboración de los Instrumentos para control y consulta del Archivo Municipal.</t>
    </r>
  </si>
  <si>
    <r>
      <rPr>
        <b/>
        <sz val="11"/>
        <color theme="1"/>
        <rFont val="Arial"/>
        <family val="2"/>
      </rPr>
      <t>PICCE:</t>
    </r>
    <r>
      <rPr>
        <sz val="11"/>
        <color theme="1"/>
        <rFont val="Arial"/>
        <family val="2"/>
      </rPr>
      <t xml:space="preserve"> Porcentaje de instrumentos de control y consulta elaborados.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</si>
  <si>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Instrumento de Control y consultas.</t>
    </r>
  </si>
  <si>
    <r>
      <t xml:space="preserve">1.02.1.1.12.4 </t>
    </r>
    <r>
      <rPr>
        <sz val="11"/>
        <color theme="1"/>
        <rFont val="Arial"/>
        <family val="2"/>
      </rPr>
      <t>Realización de material audiovisual sobre Cancún y su historia para compartir a traves de medios físicos y digitales.</t>
    </r>
  </si>
  <si>
    <r>
      <rPr>
        <b/>
        <sz val="11"/>
        <color theme="1"/>
        <rFont val="Arial"/>
        <family val="2"/>
      </rPr>
      <t xml:space="preserve">PMAR: </t>
    </r>
    <r>
      <rPr>
        <sz val="11"/>
        <color theme="1"/>
        <rFont val="Arial"/>
        <family val="2"/>
      </rPr>
      <t>Porcentaje de Material Audiovisual realizado</t>
    </r>
  </si>
  <si>
    <r>
      <t xml:space="preserve">Unidad de Medida del ]ndicado:         
</t>
    </r>
    <r>
      <rPr>
        <sz val="11"/>
        <color theme="1"/>
        <rFont val="Arial"/>
        <family val="2"/>
      </rPr>
      <t xml:space="preserve">Porcentaje.
</t>
    </r>
    <r>
      <rPr>
        <b/>
        <sz val="11"/>
        <color theme="1"/>
        <rFont val="Arial"/>
        <family val="2"/>
      </rPr>
      <t xml:space="preserve">
      Unidad de Medida de la Variable
</t>
    </r>
    <r>
      <rPr>
        <sz val="11"/>
        <color theme="1"/>
        <rFont val="Arial"/>
        <family val="2"/>
      </rPr>
      <t>Material Audiovisual.</t>
    </r>
  </si>
  <si>
    <r>
      <t>1.02.1.1.12.5</t>
    </r>
    <r>
      <rPr>
        <sz val="11"/>
        <color theme="1"/>
        <rFont val="Arial"/>
        <family val="2"/>
      </rPr>
      <t xml:space="preserve"> Impartición de capacitaciones a las Unidades Administrativas en materia de Archivo.</t>
    </r>
  </si>
  <si>
    <r>
      <rPr>
        <b/>
        <sz val="11"/>
        <color theme="1"/>
        <rFont val="Arial"/>
        <family val="2"/>
      </rPr>
      <t xml:space="preserve">PCAI: </t>
    </r>
    <r>
      <rPr>
        <sz val="11"/>
        <color theme="1"/>
        <rFont val="Arial"/>
        <family val="2"/>
      </rPr>
      <t xml:space="preserve">Porcentaje de las capacitaciones en materia de archivo impartidas. </t>
    </r>
  </si>
  <si>
    <r>
      <t xml:space="preserve">Unidad de Medida del ]ndicado: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</si>
  <si>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t xml:space="preserve">1.02.1.1.12.6 </t>
    </r>
    <r>
      <rPr>
        <sz val="11"/>
        <color theme="1"/>
        <rFont val="Arial"/>
        <family val="2"/>
      </rPr>
      <t>Adquisición de equipos de cómputo para la Sala de Digitalización.</t>
    </r>
  </si>
  <si>
    <r>
      <rPr>
        <b/>
        <sz val="11"/>
        <color theme="1"/>
        <rFont val="Arial"/>
        <family val="2"/>
      </rPr>
      <t>PTAR</t>
    </r>
    <r>
      <rPr>
        <sz val="11"/>
        <color theme="1"/>
        <rFont val="Arial"/>
        <family val="2"/>
      </rPr>
      <t>: Porcentaje de equipos de cómputo adquiridos.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</si>
  <si>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 de Computo.</t>
    </r>
  </si>
  <si>
    <t>Componente
(Componente
(Coordinación del Registro Civil)</t>
  </si>
  <si>
    <r>
      <rPr>
        <b/>
        <sz val="11"/>
        <color theme="1"/>
        <rFont val="Arial"/>
        <family val="2"/>
      </rPr>
      <t>1.02.1.1.13</t>
    </r>
    <r>
      <rPr>
        <sz val="11"/>
        <color theme="1"/>
        <rFont val="Arial"/>
        <family val="2"/>
      </rPr>
      <t xml:space="preserve"> Actos registrales constitutivos o modificativos del Estado Civil de la población benitojuarense, garantizando el derecho a la igualdad entre mujeres y hombres inscritos.</t>
    </r>
  </si>
  <si>
    <r>
      <rPr>
        <b/>
        <sz val="11"/>
        <color theme="1"/>
        <rFont val="Arial"/>
        <family val="2"/>
      </rPr>
      <t>PARI:</t>
    </r>
    <r>
      <rPr>
        <sz val="11"/>
        <color theme="1"/>
        <rFont val="Arial"/>
        <family val="2"/>
      </rPr>
      <t xml:space="preserve"> Porcentaje de actos registrales inscritos</t>
    </r>
  </si>
  <si>
    <r>
      <t xml:space="preserve">1.02.1.1.13.1 </t>
    </r>
    <r>
      <rPr>
        <sz val="11"/>
        <color theme="1"/>
        <rFont val="Arial"/>
        <family val="2"/>
      </rPr>
      <t>Adquisición de herramientas tecnológicas del Registro Civil.</t>
    </r>
  </si>
  <si>
    <r>
      <rPr>
        <b/>
        <sz val="11"/>
        <color theme="1"/>
        <rFont val="Arial"/>
        <family val="2"/>
      </rPr>
      <t>PAECE:</t>
    </r>
    <r>
      <rPr>
        <sz val="11"/>
        <color theme="1"/>
        <rFont val="Arial"/>
        <family val="2"/>
      </rPr>
      <t xml:space="preserve"> Porcentaje de adquisición de equipos de cómputo y electrónicos.      </t>
    </r>
  </si>
  <si>
    <r>
      <t xml:space="preserve">Unidad de Medida del ]ndicador: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Equipos de cómputo y electrónicos.</t>
    </r>
  </si>
  <si>
    <r>
      <t xml:space="preserve">1.02.1.1.13.2 </t>
    </r>
    <r>
      <rPr>
        <sz val="11"/>
        <color theme="1"/>
        <rFont val="Arial"/>
        <family val="2"/>
      </rPr>
      <t>Incremento en la adquisición de formatos valorados Adquiridos.</t>
    </r>
  </si>
  <si>
    <r>
      <rPr>
        <b/>
        <sz val="11"/>
        <color theme="1"/>
        <rFont val="Arial"/>
        <family val="2"/>
      </rPr>
      <t>PFVA:</t>
    </r>
    <r>
      <rPr>
        <sz val="11"/>
        <color theme="1"/>
        <rFont val="Arial"/>
        <family val="2"/>
      </rPr>
      <t xml:space="preserve"> Porcentaje de formatos valoradas  adquiridas. </t>
    </r>
  </si>
  <si>
    <r>
      <t xml:space="preserve">Unidad de Medida del ]ndicador:
</t>
    </r>
    <r>
      <rPr>
        <sz val="11"/>
        <color theme="1"/>
        <rFont val="Arial"/>
        <family val="2"/>
      </rPr>
      <t xml:space="preserve">Porcentaje.
</t>
    </r>
    <r>
      <rPr>
        <b/>
        <sz val="11"/>
        <color theme="1"/>
        <rFont val="Arial"/>
        <family val="2"/>
      </rPr>
      <t>Unidad de Medida de la Variable</t>
    </r>
    <r>
      <rPr>
        <sz val="11"/>
        <color theme="1"/>
        <rFont val="Arial"/>
        <family val="2"/>
      </rPr>
      <t>:</t>
    </r>
    <r>
      <rPr>
        <b/>
        <sz val="11"/>
        <color theme="1"/>
        <rFont val="Arial"/>
        <family val="2"/>
      </rPr>
      <t xml:space="preserve">
</t>
    </r>
    <r>
      <rPr>
        <sz val="11"/>
        <color theme="1"/>
        <rFont val="Arial"/>
        <family val="2"/>
      </rPr>
      <t>Formatos valorados.</t>
    </r>
  </si>
  <si>
    <r>
      <t xml:space="preserve">1.02.1.1.13.3 </t>
    </r>
    <r>
      <rPr>
        <sz val="11"/>
        <color theme="1"/>
        <rFont val="Arial"/>
        <family val="2"/>
      </rPr>
      <t>Capacitación al personal del Registro Civil.</t>
    </r>
  </si>
  <si>
    <r>
      <rPr>
        <b/>
        <sz val="11"/>
        <color theme="1"/>
        <rFont val="Arial"/>
        <family val="2"/>
      </rPr>
      <t xml:space="preserve">PPC: </t>
    </r>
    <r>
      <rPr>
        <sz val="11"/>
        <color theme="1"/>
        <rFont val="Arial"/>
        <family val="2"/>
      </rPr>
      <t xml:space="preserve">Porcentaje de personal del Registro Civil capacitado.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</si>
  <si>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del Registro Civil capacitado</t>
    </r>
  </si>
  <si>
    <r>
      <t xml:space="preserve">1.02.1.1.13.4 </t>
    </r>
    <r>
      <rPr>
        <sz val="11"/>
        <color theme="1"/>
        <rFont val="Arial"/>
        <family val="2"/>
      </rPr>
      <t>Mejoramiento de las instalaciones del Registro Civil.</t>
    </r>
  </si>
  <si>
    <r>
      <rPr>
        <b/>
        <sz val="11"/>
        <color theme="1"/>
        <rFont val="Arial"/>
        <family val="2"/>
      </rPr>
      <t xml:space="preserve">PIRM: </t>
    </r>
    <r>
      <rPr>
        <sz val="11"/>
        <color theme="1"/>
        <rFont val="Arial"/>
        <family val="2"/>
      </rPr>
      <t xml:space="preserve">Porcentaje de instalaciones del Registro Civil mejoradas.                  </t>
    </r>
  </si>
  <si>
    <r>
      <t xml:space="preserve">Unidad de Medida del ]ndicador:
</t>
    </r>
    <r>
      <rPr>
        <sz val="11"/>
        <color theme="1"/>
        <rFont val="Arial"/>
        <family val="2"/>
      </rPr>
      <t>Porcentaje.</t>
    </r>
    <r>
      <rPr>
        <b/>
        <sz val="11"/>
        <color theme="1"/>
        <rFont val="Arial"/>
        <family val="2"/>
      </rPr>
      <t xml:space="preserve">
Unidad de Medida de la Variable:
</t>
    </r>
    <r>
      <rPr>
        <sz val="11"/>
        <color theme="1"/>
        <rFont val="Arial"/>
        <family val="2"/>
      </rPr>
      <t>Instalaciones del Registro Civil.</t>
    </r>
  </si>
  <si>
    <t>Componente (Sistema de Protección Integral de Protección Integral a las Niñas, Niños y Adolescentes)</t>
  </si>
  <si>
    <r>
      <rPr>
        <b/>
        <sz val="11"/>
        <color theme="1"/>
        <rFont val="Arial"/>
        <family val="2"/>
      </rPr>
      <t xml:space="preserve">1.02.1.1.14 </t>
    </r>
    <r>
      <rPr>
        <sz val="11"/>
        <color theme="1"/>
        <rFont val="Arial"/>
        <family val="2"/>
      </rPr>
      <t>Canalizaciones en temas de restitución de derechos de niñas, niños y adolescentes del municipio brindadas.</t>
    </r>
  </si>
  <si>
    <r>
      <rPr>
        <b/>
        <sz val="11"/>
        <color theme="1"/>
        <rFont val="Arial"/>
        <family val="2"/>
      </rPr>
      <t>PCDN:</t>
    </r>
    <r>
      <rPr>
        <sz val="11"/>
        <color theme="1"/>
        <rFont val="Arial"/>
        <family val="2"/>
      </rPr>
      <t xml:space="preserve"> Porcentaje de canalizaciones de derechos de niñas, niños y adolescentes brindadas.</t>
    </r>
  </si>
  <si>
    <r>
      <t xml:space="preserve">1.02.1.1.14.1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</si>
  <si>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</si>
  <si>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Capacitaciones para la erradicación del Trabajo Infantil.</t>
    </r>
  </si>
  <si>
    <r>
      <t xml:space="preserve">1.02.1.1.14.2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</si>
  <si>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</si>
  <si>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t xml:space="preserve">Unnidad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Actividades de prevención del embarazo</t>
    </r>
    <r>
      <rPr>
        <b/>
        <sz val="11"/>
        <color theme="1"/>
        <rFont val="Arial"/>
        <family val="2"/>
      </rPr>
      <t>.</t>
    </r>
  </si>
  <si>
    <r>
      <t xml:space="preserve">1.02.1.1.14.3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</si>
  <si>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</si>
  <si>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 en actividades sobre los derechos humanos.</t>
    </r>
  </si>
  <si>
    <r>
      <t xml:space="preserve">1.02.1.1.14.4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</si>
  <si>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</si>
  <si>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Campañas masivas sobre los derechos de la niñez y la adolescencia.</t>
    </r>
  </si>
  <si>
    <r>
      <rPr>
        <b/>
        <sz val="11"/>
        <color theme="1"/>
        <rFont val="Arial"/>
        <family val="2"/>
      </rPr>
      <t>Unidad de Medida del Indicado:</t>
    </r>
    <r>
      <rPr>
        <sz val="11"/>
        <color theme="1"/>
        <rFont val="Arial"/>
        <family val="2"/>
      </rPr>
      <t xml:space="preserve">
Porcentaje.
</t>
    </r>
    <r>
      <rPr>
        <b/>
        <sz val="11"/>
        <color theme="1"/>
        <rFont val="Arial"/>
        <family val="2"/>
      </rPr>
      <t>Unidad de Medida de la Variable</t>
    </r>
    <r>
      <rPr>
        <sz val="11"/>
        <color theme="1"/>
        <rFont val="Arial"/>
        <family val="2"/>
      </rPr>
      <t xml:space="preserve">
Actos Registrales.</t>
    </r>
  </si>
  <si>
    <r>
      <rPr>
        <b/>
        <sz val="11"/>
        <color theme="1"/>
        <rFont val="Arial"/>
        <family val="2"/>
      </rPr>
      <t>Unidad de Medida del Indidcador:</t>
    </r>
    <r>
      <rPr>
        <sz val="11"/>
        <color theme="1"/>
        <rFont val="Arial"/>
        <family val="2"/>
      </rPr>
      <t xml:space="preserve">
Porcentaje.   </t>
    </r>
    <r>
      <rPr>
        <b/>
        <sz val="11"/>
        <color theme="1"/>
        <rFont val="Arial"/>
        <family val="2"/>
      </rPr>
      <t xml:space="preserve">
Unidad de Medida de la Variable:
</t>
    </r>
    <r>
      <rPr>
        <sz val="11"/>
        <color theme="1"/>
        <rFont val="Arial"/>
        <family val="2"/>
      </rPr>
      <t>Canalizaciones de niñas, niños y adolescentes.</t>
    </r>
  </si>
  <si>
    <r>
      <t xml:space="preserve">1.02.1.1.2.1 </t>
    </r>
    <r>
      <rPr>
        <sz val="11"/>
        <color theme="1"/>
        <rFont val="Arial"/>
        <family val="2"/>
      </rPr>
      <t xml:space="preserve">Realización de actividades sociales dirigidas a las juventudes benitojuarenses. </t>
    </r>
  </si>
  <si>
    <r>
      <t xml:space="preserve">PASR: </t>
    </r>
    <r>
      <rPr>
        <sz val="11"/>
        <color theme="1"/>
        <rFont val="Arial"/>
        <family val="2"/>
      </rPr>
      <t>Porcentaje de actividades sociales con juventudes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</si>
  <si>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sociales con juventudes.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</si>
  <si>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</si>
  <si>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t xml:space="preserve">PADS: </t>
    </r>
    <r>
      <rPr>
        <sz val="11"/>
        <color theme="1"/>
        <rFont val="Arial"/>
        <family val="2"/>
      </rPr>
      <t>Porcentaje de Atención de las Demandas Sociales</t>
    </r>
  </si>
  <si>
    <r>
      <rPr>
        <b/>
        <sz val="11"/>
        <color theme="1"/>
        <rFont val="Arial"/>
        <family val="2"/>
      </rPr>
      <t>1.02.1.1.10</t>
    </r>
    <r>
      <rPr>
        <sz val="11"/>
        <color theme="1"/>
        <rFont val="Arial"/>
        <family val="2"/>
      </rPr>
      <t xml:space="preserve"> Acciones de las políticas poblaciónales y demandas Sociales atendidas. </t>
    </r>
  </si>
  <si>
    <t>SECRETARÍA GENERAL</t>
  </si>
  <si>
    <t>CLAVE Y NOMBRE DEL PPA:O-PPA 1.02 PROGRAMA DE ATENCIÓN Y APOYO A LAS 
DEMANDAS DE LA CIUDADANÍA Y ORGANISMOS NO GUBERNAMENTALES.</t>
  </si>
  <si>
    <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t>
    </r>
    <r>
      <rPr>
        <sz val="11"/>
        <color theme="1"/>
        <rFont val="Arial"/>
        <family val="2"/>
      </rPr>
      <t xml:space="preserve">e el apoyo recibido por parte de las dependencias municipales en respuesta a sus demandas y solicitudes de servicios. </t>
    </r>
  </si>
  <si>
    <r>
      <rPr>
        <b/>
        <sz val="11"/>
        <color theme="1"/>
        <rFont val="Arial"/>
        <family val="2"/>
      </rPr>
      <t>Justificacion Trimestral:</t>
    </r>
    <r>
      <rPr>
        <sz val="11"/>
        <color theme="1"/>
        <rFont val="Arial"/>
        <family val="2"/>
      </rPr>
      <t xml:space="preserve"> El evento de la caminata se realizó en el mes de agosto, cumpliendo con lo programado para este año 2023.</t>
    </r>
  </si>
  <si>
    <r>
      <rPr>
        <b/>
        <sz val="11"/>
        <color theme="1"/>
        <rFont val="Arial"/>
        <family val="2"/>
      </rPr>
      <t>Justificacion Trimestral:</t>
    </r>
    <r>
      <rPr>
        <sz val="11"/>
        <color theme="1"/>
        <rFont val="Arial"/>
        <family val="2"/>
      </rPr>
      <t xml:space="preserve"> No se alcanzo la meta por recurso presupuestal</t>
    </r>
  </si>
  <si>
    <r>
      <rPr>
        <b/>
        <sz val="11"/>
        <color theme="1"/>
        <rFont val="Arial"/>
        <family val="2"/>
      </rPr>
      <t>Justificacion Trimestral:</t>
    </r>
    <r>
      <rPr>
        <sz val="11"/>
        <color theme="1"/>
        <rFont val="Arial"/>
        <family val="2"/>
      </rPr>
      <t xml:space="preserve"> Se atendieron propuestas ciudadanas.</t>
    </r>
  </si>
  <si>
    <r>
      <rPr>
        <b/>
        <sz val="11"/>
        <color theme="1"/>
        <rFont val="Arial"/>
        <family val="2"/>
      </rPr>
      <t>Justificacion Trimestral:</t>
    </r>
    <r>
      <rPr>
        <sz val="11"/>
        <color theme="1"/>
        <rFont val="Arial"/>
        <family val="2"/>
      </rPr>
      <t xml:space="preserve"> Para que esta actividad se lleve a cabo es necesario contar con los estudios de movilidad que expongan la oferta y demanda de las rutas, estos estudios deben correr por cuenta de los solicitantes u ofertantes del servicio y en la actualidad no se han presentado dichos estudios.</t>
    </r>
  </si>
  <si>
    <r>
      <rPr>
        <b/>
        <sz val="11"/>
        <color theme="1"/>
        <rFont val="Arial"/>
        <family val="2"/>
      </rPr>
      <t>Justificacion Trimestral:</t>
    </r>
    <r>
      <rPr>
        <sz val="11"/>
        <color theme="1"/>
        <rFont val="Arial"/>
        <family val="2"/>
      </rPr>
      <t xml:space="preserve"> Algunos integrantes del cabildo no han asistido a las reuniones de precabildeo debido a asuntos inherentes a su comisión, sin embargo han estado presentes en las sesiones de cabildo.</t>
    </r>
  </si>
  <si>
    <r>
      <rPr>
        <b/>
        <sz val="11"/>
        <color theme="1"/>
        <rFont val="Arial"/>
        <family val="2"/>
      </rPr>
      <t>Justificacion Trimestral:</t>
    </r>
    <r>
      <rPr>
        <sz val="11"/>
        <color theme="1"/>
        <rFont val="Arial"/>
        <family val="2"/>
      </rPr>
      <t xml:space="preserve"> No se ha avanzado con la encuadernación de las actas de cabildo debido a que estas están en proceso de firma por parte de los integrantes del cabildo, también debido a que no contamos con el material de papelería necesario para continuar con el proceso de encuadernación. </t>
    </r>
  </si>
  <si>
    <r>
      <rPr>
        <b/>
        <sz val="11"/>
        <color theme="1"/>
        <rFont val="Arial"/>
        <family val="2"/>
      </rPr>
      <t>Justificacion Trimestral:</t>
    </r>
    <r>
      <rPr>
        <sz val="11"/>
        <color theme="1"/>
        <rFont val="Arial"/>
        <family val="2"/>
      </rPr>
      <t xml:space="preserve"> Este trimestre se cumplió con la meta programada para las publicaciones en el Periódico oficial del estado.</t>
    </r>
  </si>
  <si>
    <r>
      <rPr>
        <b/>
        <sz val="11"/>
        <color theme="1"/>
        <rFont val="Arial"/>
        <family val="2"/>
      </rPr>
      <t>Justificacion Trimestral:</t>
    </r>
    <r>
      <rPr>
        <sz val="11"/>
        <color theme="1"/>
        <rFont val="Arial"/>
        <family val="2"/>
      </rPr>
      <t xml:space="preserve"> Se han realizados los precabildeos programados en este trimestre contando con el quórum necesario para dar continuidad a los temas que se pasaron a sesión. </t>
    </r>
  </si>
  <si>
    <r>
      <rPr>
        <b/>
        <sz val="11"/>
        <color theme="1"/>
        <rFont val="Arial"/>
        <family val="2"/>
      </rPr>
      <t>Justificacion Trimestral:</t>
    </r>
    <r>
      <rPr>
        <sz val="11"/>
        <color theme="1"/>
        <rFont val="Arial"/>
        <family val="2"/>
      </rPr>
      <t xml:space="preserve"> Se rebasó con la meta programada en relación a la aprobación de acuerdos en este trimestre, ya que era necesario dar seguimiento a temas relacionados con jornadas de descuentos, programas de apoyo, reformas a reglamentos, reactivación de parques, concesiones de basura, regularización de viviendas etc., todos en beneficio de la ciudadanía. </t>
    </r>
  </si>
  <si>
    <r>
      <rPr>
        <b/>
        <sz val="11"/>
        <color theme="1"/>
        <rFont val="Arial"/>
        <family val="2"/>
      </rPr>
      <t>Justificacion Trimestral:</t>
    </r>
    <r>
      <rPr>
        <sz val="11"/>
        <color theme="1"/>
        <rFont val="Arial"/>
        <family val="2"/>
      </rPr>
      <t xml:space="preserve"> Realizar acciones para proteger a la población y establecimientos comerciales con medidas de seguridad.</t>
    </r>
  </si>
  <si>
    <r>
      <rPr>
        <b/>
        <sz val="11"/>
        <color theme="1"/>
        <rFont val="Arial"/>
        <family val="2"/>
      </rPr>
      <t>Justificacion Trimestral:</t>
    </r>
    <r>
      <rPr>
        <sz val="11"/>
        <color theme="1"/>
        <rFont val="Arial"/>
        <family val="2"/>
      </rPr>
      <t xml:space="preserve"> Con motivo de realizar acciones preventivas en materia de Protección civil, se realiza la difusión en las diferentes redes sociales con el fin de hacer llegar a la ciudadanía las recomendaciones pertinentes en materia de seguridad, se publican los boletines meteorológicos para mantener informa a la población </t>
    </r>
  </si>
  <si>
    <r>
      <rPr>
        <b/>
        <sz val="11"/>
        <color theme="1"/>
        <rFont val="Arial"/>
        <family val="2"/>
      </rPr>
      <t>Justificacion Trimestral:</t>
    </r>
    <r>
      <rPr>
        <sz val="11"/>
        <color theme="1"/>
        <rFont val="Arial"/>
        <family val="2"/>
      </rPr>
      <t xml:space="preserve"> La capacitación a de más de ser uno de los principales requisitos de los trámites y servicios de esta Dirección, son indispensables tanto como medida preventiva como de conocimiento en el actuar ante un incidente. </t>
    </r>
  </si>
  <si>
    <r>
      <rPr>
        <b/>
        <sz val="11"/>
        <color theme="1"/>
        <rFont val="Arial"/>
        <family val="2"/>
      </rPr>
      <t>Justificacion Trimestral:</t>
    </r>
    <r>
      <rPr>
        <sz val="11"/>
        <color theme="1"/>
        <rFont val="Arial"/>
        <family val="2"/>
      </rPr>
      <t xml:space="preserve"> se atienden los reportes canalizados a través del número de emergencia 911, a fin de brindar la atención correspondientes siempre salvaguardando la integridad de las ciudadanía.</t>
    </r>
  </si>
  <si>
    <r>
      <rPr>
        <b/>
        <sz val="11"/>
        <color theme="1"/>
        <rFont val="Arial"/>
        <family val="2"/>
      </rPr>
      <t>Justificacion Trimestral:</t>
    </r>
    <r>
      <rPr>
        <sz val="11"/>
        <color theme="1"/>
        <rFont val="Arial"/>
        <family val="2"/>
      </rPr>
      <t xml:space="preserve"> Se realizan inspecciones a establecimientos públicos y privados con el fin de verificar que cumplan con las medidas de seguridad establecidas en las Normas oficiales mexicanas.</t>
    </r>
  </si>
  <si>
    <r>
      <rPr>
        <b/>
        <sz val="11"/>
        <color theme="1"/>
        <rFont val="Arial"/>
        <family val="2"/>
      </rPr>
      <t>Justificacion Trimestral:</t>
    </r>
    <r>
      <rPr>
        <sz val="11"/>
        <color theme="1"/>
        <rFont val="Arial"/>
        <family val="2"/>
      </rPr>
      <t xml:space="preserve"> Se brinda atención a eventos públicos y privados con el fin de realizar la verificación en materia de seguridad de las instalaciones, así como el monitoreo del desarrollo del evento de manera segura para la ciudadanía.</t>
    </r>
  </si>
  <si>
    <r>
      <rPr>
        <b/>
        <sz val="11"/>
        <color theme="1"/>
        <rFont val="Arial"/>
        <family val="2"/>
      </rPr>
      <t>Justificacion Trimestral:</t>
    </r>
    <r>
      <rPr>
        <sz val="11"/>
        <color theme="1"/>
        <rFont val="Arial"/>
        <family val="2"/>
      </rPr>
      <t xml:space="preserve"> Se emiten los dictámenes aprobatorios en materia de protección civil, como requisito de cumplimiento para el trámite de la licencia de funcionamiento de los establecimientos comerciales.</t>
    </r>
  </si>
  <si>
    <r>
      <rPr>
        <b/>
        <sz val="11"/>
        <color theme="1"/>
        <rFont val="Arial"/>
        <family val="2"/>
      </rPr>
      <t>Justificacion Trimestral:</t>
    </r>
    <r>
      <rPr>
        <sz val="11"/>
        <color theme="1"/>
        <rFont val="Arial"/>
        <family val="2"/>
      </rPr>
      <t xml:space="preserve"> La realización de los simulacros es una medida de evaluación de las capacidades de reacción de las brigadas ante un posible suceso, sirve para revisar y fortalecer los procedimientos de respuesta.</t>
    </r>
  </si>
  <si>
    <r>
      <rPr>
        <b/>
        <sz val="11"/>
        <color theme="1"/>
        <rFont val="Arial"/>
        <family val="2"/>
      </rPr>
      <t>Justificacion Trimestral:</t>
    </r>
    <r>
      <rPr>
        <sz val="11"/>
        <color theme="1"/>
        <rFont val="Arial"/>
        <family val="2"/>
      </rPr>
      <t xml:space="preserve"> Es un herramienta de planeación y operación el cual se adecúa a establecimiento para prevenir y preparar a la organización y así responder efectivamente ante la presencia de riesgos que pudieran generar una emergencia o desastre dentro de su entorno.</t>
    </r>
  </si>
  <si>
    <r>
      <rPr>
        <b/>
        <sz val="11"/>
        <color theme="1"/>
        <rFont val="Arial"/>
        <family val="2"/>
      </rPr>
      <t>Justificacion Trimestral:</t>
    </r>
    <r>
      <rPr>
        <sz val="11"/>
        <color theme="1"/>
        <rFont val="Arial"/>
        <family val="2"/>
      </rPr>
      <t xml:space="preserve"> La parte principal de esta actividad se realiza de manera previa a la temporada de fenómenos hidrometeorológicos (junio – noviembre), en la cual se verifica el estado que guarda los refugios asignados para la ciudadanía, del mismo modo durante la temporada, se dan de alta autorefugios, estos son establecimientos que cuentan con el espacio y las condiciones necesarias para fungir como un refugio.</t>
    </r>
  </si>
  <si>
    <r>
      <rPr>
        <b/>
        <sz val="11"/>
        <color theme="1"/>
        <rFont val="Arial"/>
        <family val="2"/>
      </rPr>
      <t>Justificacion Trimestral:</t>
    </r>
    <r>
      <rPr>
        <sz val="11"/>
        <color theme="1"/>
        <rFont val="Arial"/>
        <family val="2"/>
      </rPr>
      <t xml:space="preserve"> Se brinda la atención de salvamentos y primeros auxilios a los bañistas que se encuentren en riesgo o hayan sufrido un accidente. Se revisa su condición física para determinar si requiere traslado o no.</t>
    </r>
  </si>
  <si>
    <r>
      <rPr>
        <b/>
        <sz val="11"/>
        <color theme="1"/>
        <rFont val="Arial"/>
        <family val="2"/>
      </rPr>
      <t>Justificacion Trimestral:</t>
    </r>
    <r>
      <rPr>
        <sz val="11"/>
        <color theme="1"/>
        <rFont val="Arial"/>
        <family val="2"/>
      </rPr>
      <t xml:space="preserve"> Se implementan operativos de acuerdo a la naturaleza del fenómeno (natural o socio organizativos), con el fin de mantener la medidas de seguridad, y salvaguardar a la ciudadanía o participantes.</t>
    </r>
  </si>
  <si>
    <r>
      <rPr>
        <b/>
        <sz val="11"/>
        <color theme="1"/>
        <rFont val="Arial"/>
        <family val="2"/>
      </rPr>
      <t>Justificacion Trimestral:</t>
    </r>
    <r>
      <rPr>
        <sz val="11"/>
        <color theme="1"/>
        <rFont val="Arial"/>
        <family val="2"/>
      </rPr>
      <t xml:space="preserve"> Se brinda la atención a las quejas ciudadanas que se reportan a través de las redes sociales y números de teléfono, entre las principales atención se da, incendio de basura, incendio de maleza, arboles, postes o cables caídos.</t>
    </r>
  </si>
  <si>
    <r>
      <rPr>
        <b/>
        <sz val="11"/>
        <color theme="1"/>
        <rFont val="Arial"/>
        <family val="2"/>
      </rPr>
      <t>Justificacion Trimestral:</t>
    </r>
    <r>
      <rPr>
        <sz val="11"/>
        <color theme="1"/>
        <rFont val="Arial"/>
        <family val="2"/>
      </rPr>
      <t xml:space="preserve"> Como medida preventiva, personal de guardavidas de esta dirección brinda medidas preventivas a los bañistas de las 11 playas públicas, con los que se busca reducir los peligros y accidentes que pudiesen presentarse. </t>
    </r>
  </si>
  <si>
    <r>
      <rPr>
        <b/>
        <sz val="11"/>
        <color theme="1"/>
        <rFont val="Arial"/>
        <family val="2"/>
      </rPr>
      <t>Justificacion Trimestral:</t>
    </r>
    <r>
      <rPr>
        <sz val="11"/>
        <color theme="1"/>
        <rFont val="Arial"/>
        <family val="2"/>
      </rPr>
      <t xml:space="preserve"> Los comités especializados son integrados durante el primer y segundo trimestre del año según la temporada correspondiente.</t>
    </r>
  </si>
  <si>
    <t xml:space="preserve">Justificacion Trimestral: Gracias a la pronta respuesta de las dependencias de la secretaria general se pudo dar respuesta a las peticiones de la ciudadanía </t>
  </si>
  <si>
    <r>
      <rPr>
        <b/>
        <sz val="11"/>
        <color theme="1"/>
        <rFont val="Arial"/>
        <family val="2"/>
      </rPr>
      <t>Justificacion Trimestral:</t>
    </r>
    <r>
      <rPr>
        <sz val="11"/>
        <color theme="1"/>
        <rFont val="Arial"/>
        <family val="2"/>
      </rPr>
      <t xml:space="preserve"> Se realizaron las gestiones pertinentes para poder cumplir con las soluciones a las demandas de la ciudadanía</t>
    </r>
  </si>
  <si>
    <r>
      <rPr>
        <b/>
        <sz val="11"/>
        <color theme="1"/>
        <rFont val="Arial"/>
        <family val="2"/>
      </rPr>
      <t>Justificacion Trimestral:</t>
    </r>
    <r>
      <rPr>
        <sz val="11"/>
        <color theme="1"/>
        <rFont val="Arial"/>
        <family val="2"/>
      </rPr>
      <t xml:space="preserve"> Los apoyos y subsidios fueron entregados con éxito ya que toda persona que se acercó a la secretaria general fue escuchada y apoyada </t>
    </r>
  </si>
  <si>
    <r>
      <rPr>
        <b/>
        <sz val="11"/>
        <color theme="1"/>
        <rFont val="Arial"/>
        <family val="2"/>
      </rPr>
      <t>Justificacion Trimestral:</t>
    </r>
    <r>
      <rPr>
        <sz val="11"/>
        <color theme="1"/>
        <rFont val="Arial"/>
        <family val="2"/>
      </rPr>
      <t xml:space="preserve"> SEDENA no ha solicitado el programa "Canje de Armas"</t>
    </r>
  </si>
  <si>
    <r>
      <rPr>
        <b/>
        <sz val="11"/>
        <color theme="1"/>
        <rFont val="Arial"/>
        <family val="2"/>
      </rPr>
      <t>Justificacion Trimestral:</t>
    </r>
    <r>
      <rPr>
        <sz val="11"/>
        <color theme="1"/>
        <rFont val="Arial"/>
        <family val="2"/>
      </rPr>
      <t xml:space="preserve"> No se realizaron asesoramientos.</t>
    </r>
  </si>
  <si>
    <t>AUTORIZÓ
Pablo Gutiérrez Fernández
Secretario General</t>
  </si>
  <si>
    <r>
      <rPr>
        <b/>
        <sz val="11"/>
        <color theme="1"/>
        <rFont val="Arial"/>
        <family val="2"/>
      </rPr>
      <t>Justificacion Trimestral:</t>
    </r>
    <r>
      <rPr>
        <sz val="11"/>
        <color theme="1"/>
        <rFont val="Arial"/>
        <family val="2"/>
      </rPr>
      <t xml:space="preserve"> No se tuvieron solicitudes de cabildo para este trimestre</t>
    </r>
  </si>
  <si>
    <r>
      <rPr>
        <b/>
        <sz val="11"/>
        <color theme="1"/>
        <rFont val="Arial"/>
        <family val="2"/>
      </rPr>
      <t>Justificacion Trimestral:</t>
    </r>
    <r>
      <rPr>
        <sz val="11"/>
        <color theme="1"/>
        <rFont val="Arial"/>
        <family val="2"/>
      </rPr>
      <t xml:space="preserve"> Se llevaron a cabo varias reuniónes de apoyo a la ciudadania.</t>
    </r>
  </si>
  <si>
    <r>
      <rPr>
        <b/>
        <sz val="11"/>
        <color theme="1"/>
        <rFont val="Arial"/>
        <family val="2"/>
      </rPr>
      <t>Justificacion Trimestral:</t>
    </r>
    <r>
      <rPr>
        <sz val="11"/>
        <color theme="1"/>
        <rFont val="Arial"/>
        <family val="2"/>
      </rPr>
      <t xml:space="preserve"> En el cuarto trimestre no se realizó ninguna actividad con los jóvenes, ya que se solicitará de su apoyo para el concurso de Poesía Coral que se llevará a cabo en el mes de enero y porque se encontraban en exámenes y proyectos finales.</t>
    </r>
  </si>
  <si>
    <r>
      <rPr>
        <b/>
        <sz val="11"/>
        <color theme="1"/>
        <rFont val="Arial"/>
        <family val="2"/>
      </rPr>
      <t>Justificacion Trimestral:</t>
    </r>
    <r>
      <rPr>
        <sz val="11"/>
        <color theme="1"/>
        <rFont val="Arial"/>
        <family val="2"/>
      </rPr>
      <t xml:space="preserve"> Se asistieron a varias reuniones de trabajo y de caractar institucional.</t>
    </r>
  </si>
  <si>
    <r>
      <rPr>
        <b/>
        <sz val="11"/>
        <color theme="1"/>
        <rFont val="Arial"/>
        <family val="2"/>
      </rPr>
      <t>Justificacion Trimestral:</t>
    </r>
    <r>
      <rPr>
        <sz val="11"/>
        <color theme="1"/>
        <rFont val="Arial"/>
        <family val="2"/>
      </rPr>
      <t xml:space="preserve"> No se realizó la reunión programada para el mes de noviembre, porque las gestiones se solucionaron al momento y no hubo necesidad de reunir a los ciudadanos.
</t>
    </r>
  </si>
  <si>
    <r>
      <rPr>
        <b/>
        <sz val="11"/>
        <color theme="1"/>
        <rFont val="Arial"/>
        <family val="2"/>
      </rPr>
      <t>Justificacion Trimestral:</t>
    </r>
    <r>
      <rPr>
        <sz val="11"/>
        <color theme="1"/>
        <rFont val="Arial"/>
        <family val="2"/>
      </rPr>
      <t xml:space="preserve">El concurso programado para este segundo trimestre se llevó a cabo en el mes de julio, los otros concursos se reprogramaron para el 2024, por solicitud de la Secretaría de Educación Zona Norte y las escuelas participantes.
</t>
    </r>
  </si>
  <si>
    <r>
      <rPr>
        <b/>
        <sz val="11"/>
        <color theme="1"/>
        <rFont val="Arial"/>
        <family val="2"/>
      </rPr>
      <t xml:space="preserve">Justificacion Trimestra: </t>
    </r>
    <r>
      <rPr>
        <sz val="11"/>
        <color theme="1"/>
        <rFont val="Arial"/>
        <family val="2"/>
      </rPr>
      <t xml:space="preserve">Se atendieron comités ciudadanos  en las regiones 259,251,235 y 234  asi como a los centro de desarrollos comunitarios. </t>
    </r>
  </si>
  <si>
    <r>
      <rPr>
        <b/>
        <sz val="11"/>
        <color theme="1"/>
        <rFont val="Arial"/>
        <family val="2"/>
      </rPr>
      <t>Justificacion Trimestral:</t>
    </r>
    <r>
      <rPr>
        <sz val="11"/>
        <color theme="1"/>
        <rFont val="Arial"/>
        <family val="2"/>
      </rPr>
      <t xml:space="preserve"> Se realizaron diferentes cursos  y talleres en materia de prevención  de incendios y manejo de extintores, primeros auxilios  a la industria hotelera  y al sector publico  capacitando 1056 personas en el ultimo trimestre       </t>
    </r>
  </si>
  <si>
    <r>
      <rPr>
        <b/>
        <sz val="11"/>
        <color theme="1"/>
        <rFont val="Arial"/>
        <family val="2"/>
      </rPr>
      <t xml:space="preserve">Justificacion Trimestral: </t>
    </r>
    <r>
      <rPr>
        <sz val="11"/>
        <color theme="1"/>
        <rFont val="Arial"/>
        <family val="2"/>
      </rPr>
      <t xml:space="preserve">Se realizaron recorridos  y supervisiones  en instalaciones eléctricas en escenarios  de concentración masivas como : Estadio Beto Ávila , Plaza de la Reforma así como ventos de posadas, eventos de navidad en Tajamar y así como servicio de guardavidas en las playas por la temporada de vacaciones. </t>
    </r>
  </si>
  <si>
    <r>
      <rPr>
        <b/>
        <sz val="11"/>
        <color theme="1"/>
        <rFont val="Arial"/>
        <family val="2"/>
      </rPr>
      <t>Justificacion Trimestral:</t>
    </r>
    <r>
      <rPr>
        <sz val="11"/>
        <color theme="1"/>
        <rFont val="Arial"/>
        <family val="2"/>
      </rPr>
      <t xml:space="preserve"> Se atendió cada una de las visitas a la estación de bomberos  así como se vistaron varias escuelas en materia de prevención de accidentes atendiendo 2256 niños.</t>
    </r>
  </si>
  <si>
    <r>
      <rPr>
        <b/>
        <sz val="11"/>
        <color theme="1"/>
        <rFont val="Arial"/>
        <family val="2"/>
      </rPr>
      <t>Justificacion Trimestral:</t>
    </r>
    <r>
      <rPr>
        <sz val="11"/>
        <color theme="1"/>
        <rFont val="Arial"/>
        <family val="2"/>
      </rPr>
      <t xml:space="preserve"> Se realizó inspección eléctrico y sistemas contra incendio  en el mercado  renovado de la región 101 y 259  asi como en establecimientos hoteleros.</t>
    </r>
  </si>
  <si>
    <r>
      <rPr>
        <b/>
        <sz val="11"/>
        <color theme="1"/>
        <rFont val="Arial"/>
        <family val="2"/>
      </rPr>
      <t>Justificacion Trimestral:</t>
    </r>
    <r>
      <rPr>
        <sz val="11"/>
        <color theme="1"/>
        <rFont val="Arial"/>
        <family val="2"/>
      </rPr>
      <t xml:space="preserve"> Se atendieron servicios de emergencia que entran a través del 911 y que realiza la ciudadanía  en diferentes puntos de la ciudad de Cancún, así como la delegación Bonfil y zona Continental de isla mujeres </t>
    </r>
  </si>
  <si>
    <r>
      <rPr>
        <b/>
        <sz val="11"/>
        <color theme="1"/>
        <rFont val="Arial"/>
        <family val="2"/>
      </rPr>
      <t>Justificacion Trimestral:</t>
    </r>
    <r>
      <rPr>
        <sz val="11"/>
        <color theme="1"/>
        <rFont val="Arial"/>
        <family val="2"/>
      </rPr>
      <t xml:space="preserve"> Se procedió a la capacitación en Playa del Carmen y el Municipio de Tulum. Asi mismo se acude al estado de Chiapas para la competencia nacional de bomberos y talleres de aprendizaje en materia de combate de incendios</t>
    </r>
  </si>
  <si>
    <r>
      <rPr>
        <b/>
        <sz val="11"/>
        <color theme="1"/>
        <rFont val="Arial"/>
        <family val="2"/>
      </rPr>
      <t>Justificacion Trimestral:</t>
    </r>
    <r>
      <rPr>
        <sz val="11"/>
        <color theme="1"/>
        <rFont val="Arial"/>
        <family val="2"/>
      </rPr>
      <t xml:space="preserve"> El mes de octubre se atendió a 174 ministros y público en general, el mes de noviembre se atendió a 163 personas y el mes de diciembre se atendieron a 192 personas siendo un total de 529 en el trimestre.</t>
    </r>
  </si>
  <si>
    <r>
      <rPr>
        <b/>
        <sz val="11"/>
        <color theme="1"/>
        <rFont val="Arial"/>
        <family val="2"/>
      </rPr>
      <t>Justificacion Trimestral:</t>
    </r>
    <r>
      <rPr>
        <sz val="11"/>
        <color theme="1"/>
        <rFont val="Arial"/>
        <family val="2"/>
      </rPr>
      <t xml:space="preserve"> El mes octubre y noviembre no se programó ninguna actividad con el voluntariado de las asociaciones religiosas el mes de diciembre se realizaron 2 actividades de apoyo con voluntariado de las asociaciones religiosas.</t>
    </r>
  </si>
  <si>
    <r>
      <rPr>
        <b/>
        <sz val="11"/>
        <color theme="1"/>
        <rFont val="Arial"/>
        <family val="2"/>
      </rPr>
      <t>Justificacion Trimestral:</t>
    </r>
    <r>
      <rPr>
        <sz val="11"/>
        <color theme="1"/>
        <rFont val="Arial"/>
        <family val="2"/>
      </rPr>
      <t xml:space="preserve"> Este mes octubre se llevó a cabo una conferencia denominada “Lideres de Honra” Conferencia de liderazgo en conmemoración del día internacional de la libertad religiosa, para ministros de culto y colaboradores del Ayuntamiento de Benito Juárez con la participación de 90 ministros de culto, el mes de noviembre Se realizó la conferencia “Apertura y Construcción de Paz” impartido por la Dra. María del Carmen Nava Polina, con la participación de 30 personas, el mes de diciembre no se programó actividad.</t>
    </r>
  </si>
  <si>
    <r>
      <rPr>
        <b/>
        <sz val="11"/>
        <color theme="1"/>
        <rFont val="Arial"/>
        <family val="2"/>
      </rPr>
      <t>Justificacion Trimestral:</t>
    </r>
    <r>
      <rPr>
        <sz val="11"/>
        <color theme="1"/>
        <rFont val="Arial"/>
        <family val="2"/>
      </rPr>
      <t xml:space="preserve"> Este mes de octubre se alcanzó actualizar 23 expedientes en el Padrón Municipal de Templos. el mes de noviembre se alcanzó actualizar 20 expedientes y el mes de diciembre se alcanzó actualizar 10 expedientes, haciendo un total de 53 expedientes.</t>
    </r>
  </si>
  <si>
    <r>
      <rPr>
        <b/>
        <sz val="11"/>
        <color theme="1"/>
        <rFont val="Arial"/>
        <family val="2"/>
      </rPr>
      <t>Justificacion Trimestral:</t>
    </r>
    <r>
      <rPr>
        <sz val="11"/>
        <color theme="1"/>
        <rFont val="Arial"/>
        <family val="2"/>
      </rPr>
      <t xml:space="preserve"> En el mes de octubre se atendieron 21 verificaciones entre quejas vecinales y cultos públicos extraordinarios, aperturas de culto, etc., correspondientes al tema de verificaciones de la normatividad aplicable al ayuntamiento, el mes de noviembre se realizaron 15 verificaciones y el mes de diciembre se llevaron a cabo 30 verificaciones, para un total de 66 en este último trimestre </t>
    </r>
  </si>
  <si>
    <r>
      <rPr>
        <b/>
        <sz val="11"/>
        <color theme="1"/>
        <rFont val="Arial"/>
        <family val="2"/>
      </rPr>
      <t>Justificacion Trimestral:</t>
    </r>
    <r>
      <rPr>
        <sz val="11"/>
        <color theme="1"/>
        <rFont val="Arial"/>
        <family val="2"/>
      </rPr>
      <t xml:space="preserve"> En el mes de octubre se entregaron los apoyos de pan a las agrupaciones religiosas, así como la participación en la mesa de valores en las actividades que hemos participado logrando alcanzar a 431 personas en las actividades realizadas, el mes de noviembre se tuvo la participación de 882 personas en nuestras actividades y en el mes diciembre fueron 909 personas alcanzadas para un total de 2,222.</t>
    </r>
  </si>
  <si>
    <r>
      <rPr>
        <b/>
        <sz val="11"/>
        <color theme="1"/>
        <rFont val="Arial"/>
        <family val="2"/>
      </rPr>
      <t>Justificacion Trimestral:</t>
    </r>
    <r>
      <rPr>
        <sz val="11"/>
        <color theme="1"/>
        <rFont val="Arial"/>
        <family val="2"/>
      </rPr>
      <t xml:space="preserve"> En el mes de octubre se han solicitado 32 trámites los cuales se les ha dado el seguimiento y cumplimiento en tiempo y forma en lo que va de este mes, el mes de noviembre se atendieron 35 solicitudes y para el mes de diciembre fueron 60 tramites realizados para un total de 127 tramites. </t>
    </r>
  </si>
  <si>
    <r>
      <rPr>
        <b/>
        <sz val="11"/>
        <color theme="1"/>
        <rFont val="Arial"/>
        <family val="2"/>
      </rPr>
      <t>Justificacion Trimestral:</t>
    </r>
    <r>
      <rPr>
        <sz val="11"/>
        <color theme="1"/>
        <rFont val="Arial"/>
        <family val="2"/>
      </rPr>
      <t xml:space="preserve">Este mes de octubre se tuvo 18 asesorías jurídicas debido a la gran participación de los ministros de culto que solicitan este servicio, el mes de noviembre se atendieron a 20 ministros de culto para las asesorías jurídicas y el mes de diciembre tuvimos 28 asesorías brindadas, para un total de 66 en este trimestre.  
</t>
    </r>
  </si>
  <si>
    <r>
      <rPr>
        <b/>
        <sz val="11"/>
        <color theme="1"/>
        <rFont val="Arial"/>
        <family val="2"/>
      </rPr>
      <t>Justificacion Trimestral:</t>
    </r>
    <r>
      <rPr>
        <sz val="11"/>
        <color theme="1"/>
        <rFont val="Arial"/>
        <family val="2"/>
      </rPr>
      <t xml:space="preserve"> Esta actividad se inauguró el 27 de octubre con la participación de 228 personas en el domo del palacio y se programó para este trimestre una exposición fotográfica itinerante por diversos centros educativos, se logro la que el mes de noviembre la exposición fotográfica sea llevada a uno universidad en la cual tuvimos una participación de 2745 alumnos del plantel que visitaron esta exposición fotográfica para cerrar con un total de 2973 personas alcanzadas en el trimestre.   </t>
    </r>
  </si>
  <si>
    <r>
      <rPr>
        <b/>
        <sz val="11"/>
        <color theme="1"/>
        <rFont val="Arial"/>
        <family val="2"/>
      </rPr>
      <t>Justificacion Trimestral:</t>
    </r>
    <r>
      <rPr>
        <sz val="11"/>
        <color theme="1"/>
        <rFont val="Arial"/>
        <family val="2"/>
      </rPr>
      <t xml:space="preserve"> Se procedió a darle atención a las solicitudes de varias atenciones ciudadanas del ambito empresarial en las que destacan Home Depot Suc. Av. Colosio.</t>
    </r>
  </si>
  <si>
    <r>
      <rPr>
        <b/>
        <sz val="11"/>
        <color theme="1"/>
        <rFont val="Arial"/>
        <family val="2"/>
      </rPr>
      <t>Justificacion Trimestral:</t>
    </r>
    <r>
      <rPr>
        <sz val="11"/>
        <color theme="1"/>
        <rFont val="Arial"/>
        <family val="2"/>
      </rPr>
      <t xml:space="preserve"> 
Se realizaron 1041 operativos al transporte público de concesionarias municipales, los cuales tienen el objetivo de observar el cumplimiento de la normatividad aplicable en materia de transporte público y vialidades de la ciudad.</t>
    </r>
  </si>
  <si>
    <r>
      <rPr>
        <b/>
        <sz val="11"/>
        <color theme="1"/>
        <rFont val="Arial"/>
        <family val="2"/>
      </rPr>
      <t>Justificacion Trimestral:</t>
    </r>
    <r>
      <rPr>
        <sz val="11"/>
        <color theme="1"/>
        <rFont val="Arial"/>
        <family val="2"/>
      </rPr>
      <t xml:space="preserve"> Se procedio a darle atención a las peticiones de la Subdelegacion de Puerto Juárez</t>
    </r>
  </si>
  <si>
    <r>
      <rPr>
        <b/>
        <sz val="11"/>
        <color theme="1"/>
        <rFont val="Arial"/>
        <family val="2"/>
      </rPr>
      <t>Justificacion Trimestral:</t>
    </r>
    <r>
      <rPr>
        <sz val="11"/>
        <color theme="1"/>
        <rFont val="Arial"/>
        <family val="2"/>
      </rPr>
      <t>Para este cuarto trimestre, en el Centro de Retención se retuvieron a 5,002 infractores.</t>
    </r>
  </si>
  <si>
    <r>
      <rPr>
        <b/>
        <sz val="11"/>
        <color theme="1"/>
        <rFont val="Arial"/>
        <family val="2"/>
      </rPr>
      <t xml:space="preserve">Justificacion Trimestral: </t>
    </r>
    <r>
      <rPr>
        <sz val="11"/>
        <color theme="1"/>
        <rFont val="Arial"/>
        <family val="2"/>
      </rPr>
      <t>En el cuarto trimestre 2023, se logra obtener el 100% de las incidencias de acuerdo a la meta planeada.</t>
    </r>
  </si>
  <si>
    <r>
      <rPr>
        <b/>
        <sz val="11"/>
        <color theme="1"/>
        <rFont val="Arial"/>
        <family val="2"/>
      </rPr>
      <t>Justificacion Trimestral:</t>
    </r>
    <r>
      <rPr>
        <sz val="11"/>
        <color theme="1"/>
        <rFont val="Arial"/>
        <family val="2"/>
      </rPr>
      <t xml:space="preserve"> En este cuarto trimestre de 2023, se realiza el mantenimiento de 1 área de Centro de Retención para su conservación, logrando así alcanzar la meta planeada.</t>
    </r>
  </si>
  <si>
    <r>
      <rPr>
        <b/>
        <sz val="11"/>
        <color theme="1"/>
        <rFont val="Arial"/>
        <family val="2"/>
      </rPr>
      <t>Justificacion Trimestral:</t>
    </r>
    <r>
      <rPr>
        <sz val="11"/>
        <color theme="1"/>
        <rFont val="Arial"/>
        <family val="2"/>
      </rPr>
      <t xml:space="preserve"> Se celebraron dos sesiones ordinarias por mes, como lo indica el Bando de Gobierno del Municipio de Benito Juárez en su artículo 31. Se realizaron también tres sesiones Extraordinarias, lo anterior para someter a aprobación temas relacionados a descuentos para pagos de impuestos, todos en beneficio de la ciudadanía. </t>
    </r>
  </si>
  <si>
    <r>
      <rPr>
        <b/>
        <sz val="11"/>
        <color theme="1"/>
        <rFont val="Arial"/>
        <family val="2"/>
      </rPr>
      <t>Justificacion Trimestral:</t>
    </r>
    <r>
      <rPr>
        <sz val="11"/>
        <color theme="1"/>
        <rFont val="Arial"/>
        <family val="2"/>
      </rPr>
      <t xml:space="preserve"> En el cuarto trimestre 2023, el Municipio de Benito Juárez arrojo el 105.33% en las sanciones aplicadas a la ciudadanía ya que de 4,750 sanciones programadas se llevó a cabo 5,003, en atención a que no se ha puesta en su totalidad en marcha el Nuevo Modelo Homologado de Justicia Cívica, buscando que la actuación de la policía que da atención y resolución in situ a pequeños conflictos se busca reducir el número de infractores que son puestos a disposición de los Juzgados Cívicos Municipales, además de la difusión que sea realizado a través de diferentes medios de información sobre las faltas administrativas y sus consecuencias, siempre buscando la paz pública del Municipio de Benito Juárez y una justicia cívica con un enfoque restaurativo más que sancionador, así como mejorando la percepción del orden público y de la seguridad y como disminuir la reincidencia en faltas administrativas.</t>
    </r>
  </si>
  <si>
    <r>
      <rPr>
        <b/>
        <sz val="11"/>
        <color theme="1"/>
        <rFont val="Arial"/>
        <family val="2"/>
      </rPr>
      <t>Justificacion Trimestral:</t>
    </r>
    <r>
      <rPr>
        <sz val="11"/>
        <color theme="1"/>
        <rFont val="Arial"/>
        <family val="2"/>
      </rPr>
      <t xml:space="preserve"> En el cuarto trimestre 2023, el Municipio de Benito Juárez arrojo un 83.33% en esta actividad, ya que de 48 convenios se celebraron 40, esto derivado a la difusión través de diferentes medios de información sobre cómo mejorar la convivencia cotidiana y el respeto por el entorno y a la puesta en marcha de los mecanismos alternativos de solución de controversias  en los Juzgados Cívicos Conciliatorios y a las autoridades con las organizaciones de la sociedad civil e iniciativa privada, que apoyan en la ejecución de Medidas para mejorar la convivencia cotidiana, facilitando la atención de las causas de conflictos y participan en la reducción de factos de riesgo detectados como con los comités de vecinos, a través de las asambleas de los diferentes fraccionamientos de la ciudad.</t>
    </r>
  </si>
  <si>
    <r>
      <rPr>
        <b/>
        <sz val="11"/>
        <color theme="1"/>
        <rFont val="Arial"/>
        <family val="2"/>
      </rPr>
      <t>Justificacion Trimestral:</t>
    </r>
    <r>
      <rPr>
        <sz val="11"/>
        <color theme="1"/>
        <rFont val="Arial"/>
        <family val="2"/>
      </rPr>
      <t xml:space="preserve"> En el cuarto trimestre 2023 el Municipio de Benito Juárez, se llevó a cabo un 22.25% en esta actividad, ya que de 400 asesorías psicológicas se realizaron 89, esto derivado a los Talleres denominados Derechos y Obligaciones de los Adolescentes en las Faltas Administrativas, que tiene como objetivo sensibilizar a los menores de edad de las escuelas a nivel básico y media superior que ha estado impartiendo el Centro de Menores Infractores, por los Psicólogos y Trabajadores Sociales, contado con la participación docentes y directivos de las escuelas y al acercamiento policial esto derivado de la puesta en marcha del Nuevo Modelo Homologado de Justicia Cívica, ya que se ha iniciado con la actuación de la policía que da atención y resolución in situ a pequeños conflictos reduciendo con esto el número de infractores que son puestos a disposición de los Juzgados Cívicos Municipales, teniendo con esto un menor número de reincidencias de menores infractores, conociendo las diferentes faltas administrativas con el Reglamento de Justicia Cívica del Municipio de Benito Juárez.</t>
    </r>
  </si>
  <si>
    <r>
      <rPr>
        <b/>
        <sz val="11"/>
        <color theme="1"/>
        <rFont val="Arial"/>
        <family val="2"/>
      </rPr>
      <t>Justificacion Trimestral:</t>
    </r>
    <r>
      <rPr>
        <sz val="11"/>
        <color theme="1"/>
        <rFont val="Arial"/>
        <family val="2"/>
      </rPr>
      <t xml:space="preserve"> En el cuarto trimestre 2023 el Municipio de Benito Juárez, logro un 50% en esta actividad, que promueve la capacitación constante y permanente del personal adscrito a esta Dirección de Juzgados Cívicos, y que, en el mes de octubre de 2023, fue capacitado el personal del Centro de Menores Infractores, con el curso denominado “GÉNERO, INCLUSIÓN SOCIAL Y JUSTICIA CÍVICA. ADOLESCENTES: LA JUSTICIA COMO ESTRATEGIA DE PREVENCIÓN DE VIOLENCIA”, en el cual participaron los Psicólogos y Trabajadores Sociales, teniendo como objetivo conocer el Cambio de Paradigma, Sistemas, Estadísticas, Derechos y retos de la Policía a pegados a los Menores Infractores, para su aplicación en cuanto a la legalidad de la detención, circunstancias específicas, aplicación interseccional (género, discapacidad, minorías, todos los intervinientes tienen el Interés superior como principio y método  de trabajo, se incluye la atención a padres o cuidadores.</t>
    </r>
  </si>
  <si>
    <r>
      <rPr>
        <b/>
        <sz val="11"/>
        <color theme="1"/>
        <rFont val="Arial"/>
        <family val="2"/>
      </rPr>
      <t>Justificacion Trimestral:</t>
    </r>
    <r>
      <rPr>
        <sz val="11"/>
        <color theme="1"/>
        <rFont val="Arial"/>
        <family val="2"/>
      </rPr>
      <t xml:space="preserve"> En el cuarto trimestre 2023 el Municipio de Benito Juárez, logro un 100% en esta actividad, derivado de las facilidades otorgadas por las diferentes escuelas nivel básico y media superior del Municipio de Benito Juárez, así como docentes y directivos,  fomentando la Cultura de la Legalidad que favorezca la convivencia social y la prevención de conductas antisociales que afectan la convivencia cotidiana y el tejido social, teniendo proyectado continuar con dichos talleres con los alumnos y sus padres de familia.</t>
    </r>
  </si>
  <si>
    <r>
      <rPr>
        <b/>
        <sz val="11"/>
        <color theme="1"/>
        <rFont val="Arial"/>
        <family val="2"/>
      </rPr>
      <t>Justificacion Trimestral:</t>
    </r>
    <r>
      <rPr>
        <sz val="11"/>
        <color theme="1"/>
        <rFont val="Arial"/>
        <family val="2"/>
      </rPr>
      <t xml:space="preserve"> Se logró 68.18 % gracias a la pronta atención que se da a las canalizaciones y la buena relación con las autoridades de la procuraduría de la defensa de Niñas, Niños, Adolescentes y la familia.</t>
    </r>
  </si>
  <si>
    <r>
      <rPr>
        <b/>
        <sz val="11"/>
        <color theme="1"/>
        <rFont val="Arial"/>
        <family val="2"/>
      </rPr>
      <t>Justificacion Trimestral:</t>
    </r>
    <r>
      <rPr>
        <sz val="11"/>
        <color theme="1"/>
        <rFont val="Arial"/>
        <family val="2"/>
      </rPr>
      <t xml:space="preserve"> Se logró el 103 % gracias al interés del sector turístico y la participación de los SIPINNAS y sector turísticos y empresariales, en participar y sensibilizarse Primer Taller Nacional de Teoría del Cambio, #TurismoXLaNiñez, World Vision México</t>
    </r>
  </si>
  <si>
    <r>
      <rPr>
        <b/>
        <sz val="11"/>
        <color theme="1"/>
        <rFont val="Arial"/>
        <family val="2"/>
      </rPr>
      <t>Justificacion Trimestral:</t>
    </r>
    <r>
      <rPr>
        <sz val="11"/>
        <color theme="1"/>
        <rFont val="Arial"/>
        <family val="2"/>
      </rPr>
      <t xml:space="preserve"> Se logró un 100 % gracias a la participación e interés del sector educativo a nivel superior, por dar a conocer a los estudiantes de sus derecho y riesgos del embarazo a temprana edad.</t>
    </r>
  </si>
  <si>
    <r>
      <rPr>
        <b/>
        <sz val="11"/>
        <color theme="1"/>
        <rFont val="Arial"/>
        <family val="2"/>
      </rPr>
      <t>Justificacion Trimestral:</t>
    </r>
    <r>
      <rPr>
        <sz val="11"/>
        <color theme="1"/>
        <rFont val="Arial"/>
        <family val="2"/>
      </rPr>
      <t>Esta actividad logro un alcance del 159 % gracias a la participación de los niveles medios superior que nos permiten sensibilizar a los adolescentes de la importancia de respetar y hacerse respetar sus derechos, para tener una sana convivencia escolar y social.</t>
    </r>
  </si>
  <si>
    <r>
      <rPr>
        <b/>
        <sz val="11"/>
        <color theme="1"/>
        <rFont val="Arial"/>
        <family val="2"/>
      </rPr>
      <t>Justificacion Trimestral:</t>
    </r>
    <r>
      <rPr>
        <sz val="11"/>
        <color theme="1"/>
        <rFont val="Arial"/>
        <family val="2"/>
      </rPr>
      <t xml:space="preserve"> Logramos un 100% de lo programado para el trimestre, gracias a la difusión en redes sobre los derechos de los Infantes y la participación de los adolescentes de nivel medio superior.</t>
    </r>
  </si>
  <si>
    <r>
      <rPr>
        <b/>
        <sz val="11"/>
        <color theme="1"/>
        <rFont val="Arial"/>
        <family val="2"/>
      </rPr>
      <t>Justificacion Trimestral:</t>
    </r>
    <r>
      <rPr>
        <sz val="11"/>
        <color theme="1"/>
        <rFont val="Arial"/>
        <family val="2"/>
      </rPr>
      <t xml:space="preserve"> Durante el periodo del 01 de octubre al 31 de diciembre del 2023, se inscribieron 18,324 actos registrales en las 09 Oficialías del Registro Civil, que se encuentran ubicados en los diferentes puntos del Municipio de Benito Juárez. A continuación, se encuentra la estadística de los actos registrales realizados durante el trimestre antes mencionado.</t>
    </r>
  </si>
  <si>
    <r>
      <rPr>
        <b/>
        <sz val="11"/>
        <color theme="1"/>
        <rFont val="Arial"/>
        <family val="2"/>
      </rPr>
      <t>Justificacion Trimestral:</t>
    </r>
    <r>
      <rPr>
        <sz val="11"/>
        <color theme="1"/>
        <rFont val="Arial"/>
        <family val="2"/>
      </rPr>
      <t xml:space="preserve"> Durante el periodo del 01 de octubre al 31 de diciembre del 2023, no se autorizó invertir en herramientas tecnológicas.</t>
    </r>
  </si>
  <si>
    <r>
      <rPr>
        <b/>
        <sz val="11"/>
        <color theme="1"/>
        <rFont val="Arial"/>
        <family val="2"/>
      </rPr>
      <t>Justificacion Trimestral:</t>
    </r>
    <r>
      <rPr>
        <sz val="11"/>
        <color theme="1"/>
        <rFont val="Arial"/>
        <family val="2"/>
      </rPr>
      <t xml:space="preserve"> Durante el periodo del 01 de octubre al 31 de diciembre del 2023, se realizó la adquisición de formatos valorados con un total de 24,160, cumpliendo con el abastecimiento en las 09 oficialías del registro civil para otorgar la inscripción de los actos registrales para la población del Municipio de Benito Juárez durante el trimestre mencionado.</t>
    </r>
  </si>
  <si>
    <r>
      <rPr>
        <b/>
        <sz val="11"/>
        <color theme="1"/>
        <rFont val="Arial"/>
        <family val="2"/>
      </rPr>
      <t>Justificacion Trimestral:</t>
    </r>
    <r>
      <rPr>
        <sz val="11"/>
        <color theme="1"/>
        <rFont val="Arial"/>
        <family val="2"/>
      </rPr>
      <t xml:space="preserve"> Durante el periodo del 01 de octubre al 31 de diciembre
 del 2023, no se realizaron capacitaciones para la actualización y mejora de las actividades operativas.</t>
    </r>
  </si>
  <si>
    <r>
      <rPr>
        <b/>
        <sz val="11"/>
        <color theme="1"/>
        <rFont val="Arial"/>
        <family val="2"/>
      </rPr>
      <t>Justificacion Trimestral:</t>
    </r>
    <r>
      <rPr>
        <sz val="11"/>
        <color theme="1"/>
        <rFont val="Arial"/>
        <family val="2"/>
      </rPr>
      <t xml:space="preserve"> No se autorizó invertir remodelación y/o mejoras de las instalaciones de las Oficialías del Registro Civil.</t>
    </r>
  </si>
  <si>
    <r>
      <rPr>
        <b/>
        <sz val="11"/>
        <color theme="1"/>
        <rFont val="Arial"/>
        <family val="2"/>
      </rPr>
      <t>Justificacion Trimestral:</t>
    </r>
    <r>
      <rPr>
        <sz val="11"/>
        <color theme="1"/>
        <rFont val="Arial"/>
        <family val="2"/>
      </rPr>
      <t xml:space="preserve"> Derivado a que las Dependencias Adscritas a la Secretaría General presentaron sus solicitudes administrativas en tiempo y forma a esta Dirección General de la Coordinación General Administrativa, se cumplió al 100% y supero la meta establecida en el 4to trimestre 2023, esto derivado a que después de la Contingencia de Salud (Covid), se han restablecido con una mayor apertura las gestiones en todas las actividades de las direcciones adscritas a esta Secretaría General, por lo cual existió un incremente en sus solicitudes.</t>
    </r>
  </si>
  <si>
    <r>
      <rPr>
        <b/>
        <sz val="11"/>
        <color theme="1"/>
        <rFont val="Arial"/>
        <family val="2"/>
      </rPr>
      <t>Justificacion Trimestral:</t>
    </r>
    <r>
      <rPr>
        <sz val="11"/>
        <color theme="1"/>
        <rFont val="Arial"/>
        <family val="2"/>
      </rPr>
      <t xml:space="preserve"> La Dirección General de la Coordinación General Administrativa cumplió al 100% y supero con la meta establecida en el cuarto trimestre de 2023, debido a que el personal administrativo de las Dependencias adscritas a la Secretaría General presentaron sus solicitudes de movimiento de personal en tiempo y forma para su debido seguimiento ante esta Dirección, este incremento en comparación a lo programado es debido a que se han realizado diversos movimientos de cedulas de personal y solicitudes.</t>
    </r>
  </si>
  <si>
    <r>
      <rPr>
        <b/>
        <sz val="11"/>
        <color theme="1"/>
        <rFont val="Arial"/>
        <family val="2"/>
      </rPr>
      <t>Justificacion Trimestral:</t>
    </r>
    <r>
      <rPr>
        <sz val="11"/>
        <color theme="1"/>
        <rFont val="Arial"/>
        <family val="2"/>
      </rPr>
      <t xml:space="preserve"> –– –– La Dirección General de la Coordinación General Administrativa cumplió al 100% y supero la meta establecida en el cuarto trimestre de 2023, debido a que el personal de esta Dirección atendió y proporciono de manera oportuna y eficaz las Asesorías Técnicas solicitadas por las Dependencias Adscritas a la Secretaría General, este incremento en comparación a lo programado es debido a la apertura que se viene dando de las actividades operativas y administrativas de las direcciones Adscritas a la Secretaría General. </t>
    </r>
  </si>
  <si>
    <r>
      <rPr>
        <b/>
        <sz val="11"/>
        <color theme="1"/>
        <rFont val="Arial"/>
        <family val="2"/>
      </rPr>
      <t>Justificacion Trimestral:</t>
    </r>
    <r>
      <rPr>
        <sz val="11"/>
        <color theme="1"/>
        <rFont val="Arial"/>
        <family val="2"/>
      </rPr>
      <t xml:space="preserve"> La Dirección General de la Coordinación General Administrativa cumplió al 100% la meta establecida en el cuarto trimestre de 2023, debido a que esta Dirección realizo el debido seguimiento a los requerimientos presentados por las Dependencias Adscritas a la Secretaría General, los cuales son solicitudes de pago de arrendamiento, pago de agua, solicitudes de combustible, requisiciones de material de papelería.</t>
    </r>
  </si>
  <si>
    <r>
      <rPr>
        <b/>
        <sz val="11"/>
        <color theme="1"/>
        <rFont val="Arial"/>
        <family val="2"/>
      </rPr>
      <t>Justificacion Trimestral:</t>
    </r>
    <r>
      <rPr>
        <sz val="11"/>
        <color theme="1"/>
        <rFont val="Arial"/>
        <family val="2"/>
      </rPr>
      <t xml:space="preserve"> La Dirección General de la Coordinación General Administrativa cumplió al 100% y supero la meta establecida en el cuarto trimestre de 2023, debido a que el personal de esta Dirección brindo la atención adecuada para dar seguimiento a los trámites y gestiones que los ciudadanos solicitaron, este incremento en comparación a lo programado es debido a las solicitudes de la ciudadanía para realizar   Eventos y Espectáculos, las cuales fueron Autorizadas.</t>
    </r>
  </si>
  <si>
    <r>
      <rPr>
        <b/>
        <sz val="11"/>
        <color theme="1"/>
        <rFont val="Arial"/>
        <family val="2"/>
      </rPr>
      <t>Justificacion Trimestral:</t>
    </r>
    <r>
      <rPr>
        <sz val="11"/>
        <color theme="1"/>
        <rFont val="Arial"/>
        <family val="2"/>
      </rPr>
      <t xml:space="preserve"> Se tramitaron en el trimestre 503 constancias, entre vecindad, residencia para audlto y menores de edad</t>
    </r>
  </si>
  <si>
    <r>
      <rPr>
        <b/>
        <sz val="11"/>
        <color theme="1"/>
        <rFont val="Arial"/>
        <family val="2"/>
      </rPr>
      <t>Justificacion Trimestral:</t>
    </r>
    <r>
      <rPr>
        <sz val="11"/>
        <color theme="1"/>
        <rFont val="Arial"/>
        <family val="2"/>
      </rPr>
      <t xml:space="preserve"> Del 01 al 15 de octubre (esto es debido a que la SEDENA da como fecha límite de tramite el día 15 de octubre de cada año) se tramitaron las siguientes cartillas
	Clase 2005	103
	Remisos	69
En los meses de noviembre y diciembre no se realizaron tramites debido que la sedeña cierra en el mes de octubre.</t>
    </r>
  </si>
  <si>
    <r>
      <rPr>
        <b/>
        <sz val="11"/>
        <color theme="1"/>
        <rFont val="Arial"/>
        <family val="2"/>
      </rPr>
      <t>Justificacion Trimestral:</t>
    </r>
    <r>
      <rPr>
        <sz val="11"/>
        <color theme="1"/>
        <rFont val="Arial"/>
        <family val="2"/>
      </rPr>
      <t>En el trimestre la COESPO no realizo ninguna capacitación o reunión.</t>
    </r>
  </si>
  <si>
    <r>
      <rPr>
        <b/>
        <sz val="11"/>
        <color theme="1"/>
        <rFont val="Arial"/>
        <family val="2"/>
      </rPr>
      <t>Justificacion Trimestral:</t>
    </r>
    <r>
      <rPr>
        <sz val="11"/>
        <color theme="1"/>
        <rFont val="Arial"/>
        <family val="2"/>
      </rPr>
      <t xml:space="preserve"> En el trimestre no se realizaron reuniones</t>
    </r>
  </si>
  <si>
    <r>
      <rPr>
        <b/>
        <sz val="11"/>
        <color theme="1"/>
        <rFont val="Arial"/>
        <family val="2"/>
      </rPr>
      <t>Justificacion Trimestral:</t>
    </r>
    <r>
      <rPr>
        <sz val="11"/>
        <color theme="1"/>
        <rFont val="Arial"/>
        <family val="2"/>
      </rPr>
      <t xml:space="preserve"> Durante el mes de octubre, noviembre y diciembre no se recepcionó caja alguna debido a que, hasta el momento, nos encontramos en revisiones.</t>
    </r>
  </si>
  <si>
    <r>
      <rPr>
        <b/>
        <sz val="11"/>
        <color theme="1"/>
        <rFont val="Arial"/>
        <family val="2"/>
      </rPr>
      <t>Justificacion Trimestral:</t>
    </r>
    <r>
      <rPr>
        <sz val="11"/>
        <color theme="1"/>
        <rFont val="Arial"/>
        <family val="2"/>
      </rPr>
      <t xml:space="preserve"> Hasta el momento no se cuenta con alguna baja efectuada ya que actualmente la Dirección de Archivo de Concentración y Capacitación se encuentra realizando visitas de revisión y seguimiento a las diferentes unidades administrativas solicitantes de bajas documentales, para saber si cumplen o no en la documentación necesaria para efectuar dichas bajas.</t>
    </r>
  </si>
  <si>
    <r>
      <rPr>
        <b/>
        <sz val="11"/>
        <color theme="1"/>
        <rFont val="Arial"/>
        <family val="2"/>
      </rPr>
      <t>Justificacion Trimestral:</t>
    </r>
    <r>
      <rPr>
        <sz val="11"/>
        <color theme="1"/>
        <rFont val="Arial"/>
        <family val="2"/>
      </rPr>
      <t xml:space="preserve"> Durante el mes de octubre, noviembre y diciembre no se realizaron transferencias primarias, toda vez que, hasta el momento, nos encontramos en revisión a las unidades administrativas, además de que no se cuenta con el espacio suficiente en las áreas de Concentración de la Dirección General de Archivo Municipal para realizar transferencia primaria.</t>
    </r>
  </si>
  <si>
    <r>
      <rPr>
        <b/>
        <sz val="11"/>
        <color theme="1"/>
        <rFont val="Arial"/>
        <family val="2"/>
      </rPr>
      <t>Justificacion Trimestral:</t>
    </r>
    <r>
      <rPr>
        <sz val="11"/>
        <color theme="1"/>
        <rFont val="Arial"/>
        <family val="2"/>
      </rPr>
      <t xml:space="preserve"> En razón de que nos encontramos en proceso de validación de todas las unidades administrativas que tuvieron corrección ante esta dirección general de archivo recepcionando dichos instrumentos a tiempo.</t>
    </r>
  </si>
  <si>
    <r>
      <rPr>
        <b/>
        <sz val="11"/>
        <color theme="1"/>
        <rFont val="Arial"/>
        <family val="2"/>
      </rPr>
      <t>Justificacion Trimestral:</t>
    </r>
    <r>
      <rPr>
        <sz val="11"/>
        <color theme="1"/>
        <rFont val="Arial"/>
        <family val="2"/>
      </rPr>
      <t xml:space="preserve"> Hasta el momento la carga de material audiovisual se encuentra en pausa, por instrucciones de Comunicación Social ya que son los encargados de regular las redes sociales, debido a que estaban con el tema del aniversario y hasta la fecha aún no se autoriza el poder realizar la carga de dicho material, se compartía lo que subía la presidenta en el mes de octubre.</t>
    </r>
  </si>
  <si>
    <r>
      <rPr>
        <b/>
        <sz val="11"/>
        <color theme="1"/>
        <rFont val="Arial"/>
        <family val="2"/>
      </rPr>
      <t>Justificacion Trimestral:</t>
    </r>
    <r>
      <rPr>
        <sz val="11"/>
        <color theme="1"/>
        <rFont val="Arial"/>
        <family val="2"/>
      </rPr>
      <t xml:space="preserve"> Durante el mes de noviembre y diciembre se candelarizo capacitaciones en materia de archivo para el llenado de catálogos a las unidades administrativas.</t>
    </r>
  </si>
  <si>
    <r>
      <rPr>
        <b/>
        <sz val="11"/>
        <color theme="1"/>
        <rFont val="Arial"/>
        <family val="2"/>
      </rPr>
      <t>Justificacion Trimestral:</t>
    </r>
    <r>
      <rPr>
        <sz val="11"/>
        <color theme="1"/>
        <rFont val="Arial"/>
        <family val="2"/>
      </rPr>
      <t xml:space="preserve"> Se cumplió con la meta establecida, puesto a que no se calendarizó adquisición de algún equipo de cómputo o tecnológico para el tema de la digitalización de documentos, toda vez que no se realizó algún proceso de licitación al no contar con el presupuesto necesario para efectuar tal compra.</t>
    </r>
  </si>
  <si>
    <t xml:space="preserve">ELABORÓ
Jahir Alejandro May Ordoñez
</t>
  </si>
  <si>
    <r>
      <rPr>
        <b/>
        <sz val="11"/>
        <color theme="1"/>
        <rFont val="Arial"/>
        <family val="2"/>
      </rPr>
      <t>Justificacion Trimestral:</t>
    </r>
    <r>
      <rPr>
        <sz val="11"/>
        <color theme="1"/>
        <rFont val="Arial"/>
        <family val="2"/>
      </rPr>
      <t xml:space="preserve"> Durante Noviembre se realizaron varios proyectos.</t>
    </r>
  </si>
  <si>
    <r>
      <rPr>
        <b/>
        <sz val="11"/>
        <color theme="1"/>
        <rFont val="Arial"/>
        <family val="2"/>
      </rPr>
      <t>Justificacion Trimestral:</t>
    </r>
    <r>
      <rPr>
        <sz val="11"/>
        <color theme="1"/>
        <rFont val="Arial"/>
        <family val="2"/>
      </rPr>
      <t xml:space="preserve"> Se alcanza la meta pleaneada con un 100.75%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</si>
</sst>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1"/>
      <name val="Arial Nova Cond"/>
      <family val="2"/>
    </font>
    <font>
      <b/>
      <sz val="11"/>
      <color theme="1"/>
      <name val="Arial Nova Cond"/>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2F2F2"/>
        <bgColor indexed="64"/>
      </patternFill>
    </fill>
  </fills>
  <borders count="109">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ashed">
        <color indexed="64"/>
      </left>
      <right style="dashed">
        <color indexed="64"/>
      </right>
      <top style="dashed">
        <color indexed="64"/>
      </top>
      <bottom style="dashed">
        <color indexed="64"/>
      </bottom>
      <diagonal/>
    </border>
    <border>
      <left/>
      <right style="dashed">
        <color theme="1"/>
      </right>
      <top/>
      <bottom/>
      <diagonal/>
    </border>
    <border>
      <left style="medium">
        <color indexed="64"/>
      </left>
      <right style="medium">
        <color indexed="64"/>
      </right>
      <top style="dotted">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style="dashed">
        <color theme="1"/>
      </left>
      <right style="thin">
        <color indexed="64"/>
      </right>
      <top style="dashed">
        <color theme="1"/>
      </top>
      <bottom style="dashed">
        <color theme="1"/>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29">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26" xfId="0"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2" fontId="2" fillId="2" borderId="21" xfId="1"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2" fontId="4" fillId="8" borderId="20" xfId="1" applyNumberFormat="1" applyFont="1" applyFill="1" applyBorder="1" applyAlignment="1">
      <alignment horizontal="center" vertical="center" wrapText="1"/>
    </xf>
    <xf numFmtId="0" fontId="2" fillId="8" borderId="28" xfId="0" applyFont="1" applyFill="1" applyBorder="1" applyAlignment="1">
      <alignment vertical="center" wrapText="1"/>
    </xf>
    <xf numFmtId="0" fontId="2" fillId="8" borderId="29" xfId="0" applyFont="1" applyFill="1" applyBorder="1" applyAlignment="1">
      <alignment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center" vertical="center" wrapText="1"/>
    </xf>
    <xf numFmtId="164" fontId="1" fillId="8" borderId="30" xfId="0" applyNumberFormat="1" applyFont="1" applyFill="1" applyBorder="1" applyAlignment="1">
      <alignment horizontal="center" vertical="center" wrapText="1"/>
    </xf>
    <xf numFmtId="164" fontId="1" fillId="8" borderId="18" xfId="0" applyNumberFormat="1" applyFont="1" applyFill="1" applyBorder="1" applyAlignment="1">
      <alignment horizontal="center" vertical="center" wrapText="1"/>
    </xf>
    <xf numFmtId="0" fontId="11" fillId="8" borderId="34" xfId="0" applyFont="1" applyFill="1" applyBorder="1" applyAlignment="1">
      <alignment horizontal="justify" vertical="center" wrapText="1"/>
    </xf>
    <xf numFmtId="0" fontId="11" fillId="8" borderId="35" xfId="0" applyFont="1" applyFill="1" applyBorder="1" applyAlignment="1">
      <alignment horizontal="justify" vertical="center" wrapText="1"/>
    </xf>
    <xf numFmtId="0" fontId="15" fillId="0" borderId="40" xfId="0" applyFont="1" applyBorder="1" applyAlignment="1">
      <alignment vertical="center"/>
    </xf>
    <xf numFmtId="0" fontId="1" fillId="8" borderId="30"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22"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1" fillId="2" borderId="45" xfId="0" applyFont="1" applyFill="1" applyBorder="1" applyAlignment="1">
      <alignment horizontal="center" vertical="center" wrapText="1"/>
    </xf>
    <xf numFmtId="0" fontId="2" fillId="8" borderId="56" xfId="0" applyFont="1" applyFill="1" applyBorder="1" applyAlignment="1">
      <alignment vertical="center" wrapText="1"/>
    </xf>
    <xf numFmtId="3" fontId="2" fillId="2" borderId="57"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58"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6"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8"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6" xfId="2" applyFont="1" applyFill="1" applyBorder="1" applyAlignment="1">
      <alignment horizontal="center" vertical="center" wrapText="1"/>
    </xf>
    <xf numFmtId="10" fontId="0" fillId="6" borderId="67"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44" xfId="0" applyNumberFormat="1" applyFont="1" applyFill="1" applyBorder="1" applyAlignment="1">
      <alignment horizontal="center" vertical="center"/>
    </xf>
    <xf numFmtId="0" fontId="5" fillId="5" borderId="45" xfId="0" applyFont="1" applyFill="1" applyBorder="1" applyAlignment="1">
      <alignment horizontal="center" vertical="center" wrapText="1"/>
    </xf>
    <xf numFmtId="0" fontId="5" fillId="4" borderId="34"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0" fontId="4" fillId="8" borderId="72" xfId="0" applyFont="1" applyFill="1" applyBorder="1" applyAlignment="1">
      <alignment horizontal="center" vertical="center" wrapText="1"/>
    </xf>
    <xf numFmtId="2" fontId="4" fillId="8" borderId="72" xfId="1" applyNumberFormat="1" applyFont="1" applyFill="1" applyBorder="1" applyAlignment="1">
      <alignment horizontal="center" vertical="center" wrapText="1"/>
    </xf>
    <xf numFmtId="3" fontId="2" fillId="4" borderId="69"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2" fillId="8" borderId="27" xfId="0" applyFont="1" applyFill="1" applyBorder="1" applyAlignment="1">
      <alignment horizontal="justify" vertical="center" wrapText="1"/>
    </xf>
    <xf numFmtId="0" fontId="2" fillId="8" borderId="76" xfId="0" applyFont="1" applyFill="1" applyBorder="1" applyAlignment="1">
      <alignment horizontal="center" vertical="center" wrapText="1"/>
    </xf>
    <xf numFmtId="0" fontId="2" fillId="8" borderId="77" xfId="0" applyFont="1" applyFill="1" applyBorder="1" applyAlignment="1">
      <alignment vertical="center" wrapText="1"/>
    </xf>
    <xf numFmtId="0" fontId="13" fillId="7" borderId="71" xfId="0" applyFont="1" applyFill="1" applyBorder="1" applyAlignment="1">
      <alignment horizontal="center" vertical="center" wrapText="1"/>
    </xf>
    <xf numFmtId="4" fontId="2" fillId="8" borderId="85"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6" xfId="0" applyNumberFormat="1" applyFont="1" applyFill="1" applyBorder="1" applyAlignment="1">
      <alignment horizontal="center" vertical="center" wrapText="1"/>
    </xf>
    <xf numFmtId="4" fontId="2" fillId="2" borderId="87" xfId="0" applyNumberFormat="1" applyFont="1" applyFill="1" applyBorder="1" applyAlignment="1">
      <alignment horizontal="center" vertical="center" wrapText="1"/>
    </xf>
    <xf numFmtId="4" fontId="2" fillId="2" borderId="88" xfId="0" applyNumberFormat="1" applyFont="1" applyFill="1" applyBorder="1" applyAlignment="1">
      <alignment horizontal="center" vertical="center" wrapText="1"/>
    </xf>
    <xf numFmtId="10" fontId="0" fillId="6" borderId="89" xfId="0" applyNumberFormat="1" applyFill="1" applyBorder="1" applyAlignment="1">
      <alignment horizontal="center" vertical="center" wrapText="1"/>
    </xf>
    <xf numFmtId="10" fontId="0" fillId="6" borderId="90" xfId="0" applyNumberFormat="1" applyFill="1" applyBorder="1" applyAlignment="1">
      <alignment horizontal="center" vertical="center" wrapText="1"/>
    </xf>
    <xf numFmtId="0" fontId="1" fillId="2" borderId="31"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8" borderId="94" xfId="0" applyFont="1" applyFill="1" applyBorder="1" applyAlignment="1">
      <alignment horizontal="justify"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3" fontId="2" fillId="2" borderId="96" xfId="0" applyNumberFormat="1"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8" xfId="0" applyFont="1" applyFill="1" applyBorder="1" applyAlignment="1">
      <alignment horizontal="left" vertical="top" wrapText="1"/>
    </xf>
    <xf numFmtId="0" fontId="2" fillId="2" borderId="46" xfId="0" applyFont="1" applyFill="1" applyBorder="1" applyAlignment="1">
      <alignment horizontal="center" vertical="center" wrapText="1"/>
    </xf>
    <xf numFmtId="0" fontId="2" fillId="2" borderId="1" xfId="0" applyFont="1" applyFill="1" applyBorder="1" applyAlignment="1">
      <alignment vertical="center" wrapText="1"/>
    </xf>
    <xf numFmtId="0" fontId="1" fillId="11" borderId="1"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1" borderId="1" xfId="0" applyFont="1" applyFill="1" applyBorder="1" applyAlignment="1">
      <alignment horizontal="center" vertical="center" wrapText="1"/>
    </xf>
    <xf numFmtId="0" fontId="1" fillId="11" borderId="1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1" fillId="8" borderId="97" xfId="0" applyFont="1" applyFill="1" applyBorder="1" applyAlignment="1">
      <alignment horizontal="justify" vertical="center" wrapText="1"/>
    </xf>
    <xf numFmtId="0" fontId="2" fillId="8" borderId="97" xfId="0" applyFont="1" applyFill="1" applyBorder="1" applyAlignment="1">
      <alignment horizontal="justify" vertical="center" wrapText="1"/>
    </xf>
    <xf numFmtId="0" fontId="18" fillId="8" borderId="98" xfId="0" applyFont="1" applyFill="1" applyBorder="1" applyAlignment="1">
      <alignment horizontal="left" vertical="top" wrapText="1"/>
    </xf>
    <xf numFmtId="0" fontId="1" fillId="8" borderId="12"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8" borderId="94" xfId="0" applyFont="1" applyFill="1" applyBorder="1" applyAlignment="1">
      <alignment horizontal="left" vertical="center" wrapText="1"/>
    </xf>
    <xf numFmtId="0" fontId="1" fillId="2" borderId="18" xfId="0" applyFont="1" applyFill="1" applyBorder="1" applyAlignment="1">
      <alignment horizontal="center" vertical="center" wrapText="1"/>
    </xf>
    <xf numFmtId="3" fontId="1" fillId="2" borderId="57" xfId="0" applyNumberFormat="1" applyFont="1" applyFill="1" applyBorder="1" applyAlignment="1">
      <alignment horizontal="center" vertical="center" wrapText="1"/>
    </xf>
    <xf numFmtId="0" fontId="1" fillId="2" borderId="9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2" fillId="8" borderId="34" xfId="0" applyFont="1" applyFill="1" applyBorder="1" applyAlignment="1">
      <alignment horizontal="left" vertical="center" wrapText="1"/>
    </xf>
    <xf numFmtId="3" fontId="2" fillId="4" borderId="85"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86"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0" fontId="5" fillId="4" borderId="102" xfId="0" applyFont="1" applyFill="1" applyBorder="1" applyAlignment="1">
      <alignment horizontal="center" vertical="center" wrapText="1"/>
    </xf>
    <xf numFmtId="0" fontId="1" fillId="8" borderId="103" xfId="0" applyFont="1" applyFill="1" applyBorder="1" applyAlignment="1">
      <alignment horizontal="center" vertical="center" wrapText="1"/>
    </xf>
    <xf numFmtId="164" fontId="1" fillId="8" borderId="103" xfId="0" applyNumberFormat="1" applyFont="1" applyFill="1" applyBorder="1" applyAlignment="1">
      <alignment horizontal="center" vertical="center" wrapText="1"/>
    </xf>
    <xf numFmtId="44" fontId="2" fillId="2" borderId="104"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105" xfId="2" applyFont="1" applyFill="1" applyBorder="1" applyAlignment="1">
      <alignment horizontal="center" vertical="center" wrapText="1"/>
    </xf>
    <xf numFmtId="44" fontId="2" fillId="2" borderId="106" xfId="2"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0" fontId="2" fillId="0" borderId="107" xfId="0" applyFont="1" applyBorder="1" applyAlignment="1">
      <alignment horizontal="center" vertical="center" wrapText="1"/>
    </xf>
    <xf numFmtId="0" fontId="1" fillId="2" borderId="93"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7" fillId="5" borderId="34" xfId="0" applyFont="1" applyFill="1" applyBorder="1" applyAlignment="1">
      <alignment horizontal="left" vertical="center" wrapText="1"/>
    </xf>
    <xf numFmtId="10" fontId="0" fillId="6" borderId="90" xfId="1"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108" xfId="0" applyNumberFormat="1" applyFont="1" applyFill="1" applyBorder="1" applyAlignment="1">
      <alignment horizontal="center" vertical="center" wrapText="1"/>
    </xf>
    <xf numFmtId="0" fontId="1" fillId="5" borderId="68" xfId="0" applyFont="1" applyFill="1" applyBorder="1" applyAlignment="1">
      <alignment horizontal="left" vertical="center" wrapText="1"/>
    </xf>
    <xf numFmtId="0" fontId="9" fillId="5" borderId="3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39" xfId="0" applyFont="1" applyBorder="1" applyAlignment="1">
      <alignment horizontal="center" vertical="top" wrapText="1"/>
    </xf>
    <xf numFmtId="0" fontId="15" fillId="0" borderId="39" xfId="0" applyFont="1" applyBorder="1" applyAlignment="1">
      <alignment horizontal="center" vertical="top"/>
    </xf>
    <xf numFmtId="0" fontId="1" fillId="8" borderId="27"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79" xfId="0" applyFont="1" applyFill="1" applyBorder="1" applyAlignment="1">
      <alignment horizontal="center" vertical="center" wrapText="1"/>
    </xf>
    <xf numFmtId="0" fontId="13" fillId="7" borderId="80" xfId="0" applyFont="1" applyFill="1" applyBorder="1" applyAlignment="1">
      <alignment horizontal="center" vertical="center" wrapText="1"/>
    </xf>
    <xf numFmtId="0" fontId="13" fillId="7" borderId="84" xfId="0" applyFont="1" applyFill="1" applyBorder="1" applyAlignment="1">
      <alignment horizontal="center" vertical="center" wrapText="1"/>
    </xf>
    <xf numFmtId="0" fontId="13" fillId="7" borderId="81" xfId="0" applyFont="1" applyFill="1" applyBorder="1" applyAlignment="1">
      <alignment horizontal="center" vertical="center" wrapText="1"/>
    </xf>
    <xf numFmtId="0" fontId="13" fillId="7" borderId="82" xfId="0" applyFont="1" applyFill="1" applyBorder="1" applyAlignment="1">
      <alignment horizontal="center" vertical="center" wrapText="1"/>
    </xf>
    <xf numFmtId="0" fontId="13" fillId="7" borderId="83"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10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8">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9</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9</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22</xdr:col>
      <xdr:colOff>1079500</xdr:colOff>
      <xdr:row>0</xdr:row>
      <xdr:rowOff>174625</xdr:rowOff>
    </xdr:from>
    <xdr:to>
      <xdr:col>22</xdr:col>
      <xdr:colOff>4921250</xdr:colOff>
      <xdr:row>7</xdr:row>
      <xdr:rowOff>47625</xdr:rowOff>
    </xdr:to>
    <xdr:pic>
      <xdr:nvPicPr>
        <xdr:cNvPr id="6" name="Imagen 5">
          <a:extLst>
            <a:ext uri="{FF2B5EF4-FFF2-40B4-BE49-F238E27FC236}">
              <a16:creationId xmlns:a16="http://schemas.microsoft.com/office/drawing/2014/main" id="{2111A6C9-717E-440C-B73F-BBF106AAD59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511750" y="174625"/>
          <a:ext cx="3841750"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32"/>
  <sheetViews>
    <sheetView tabSelected="1" view="pageBreakPreview" topLeftCell="A122" zoomScale="55" zoomScaleNormal="80" zoomScaleSheetLayoutView="55" workbookViewId="0">
      <selection activeCell="U15" sqref="U15"/>
    </sheetView>
  </sheetViews>
  <sheetFormatPr baseColWidth="10" defaultColWidth="11.42578125" defaultRowHeight="15" x14ac:dyDescent="0.25"/>
  <cols>
    <col min="2" max="2" width="20.42578125" customWidth="1"/>
    <col min="3" max="3" width="35.85546875" customWidth="1"/>
    <col min="4" max="4" width="31.42578125" customWidth="1"/>
    <col min="5" max="5" width="29.85546875" customWidth="1"/>
    <col min="6" max="6" width="33.28515625" customWidth="1"/>
    <col min="7" max="8" width="17.7109375" customWidth="1"/>
    <col min="9" max="18" width="16.85546875" customWidth="1"/>
    <col min="19" max="19" width="19.42578125" customWidth="1"/>
    <col min="20" max="20" width="23" customWidth="1"/>
    <col min="21" max="22" width="19.28515625" customWidth="1"/>
    <col min="23" max="23" width="99.140625" bestFit="1" customWidth="1"/>
  </cols>
  <sheetData>
    <row r="1" spans="2:23" ht="15.75" thickBot="1" x14ac:dyDescent="0.3"/>
    <row r="2" spans="2:23" ht="30" customHeight="1" x14ac:dyDescent="0.25">
      <c r="E2" s="214" t="s">
        <v>0</v>
      </c>
      <c r="F2" s="215"/>
      <c r="G2" s="215"/>
      <c r="H2" s="215"/>
      <c r="I2" s="215"/>
      <c r="J2" s="215"/>
      <c r="K2" s="215"/>
      <c r="L2" s="215"/>
      <c r="M2" s="215"/>
      <c r="N2" s="215"/>
      <c r="O2" s="215"/>
      <c r="P2" s="215"/>
      <c r="Q2" s="215"/>
      <c r="R2" s="215"/>
      <c r="S2" s="216"/>
    </row>
    <row r="3" spans="2:23" ht="30" customHeight="1" x14ac:dyDescent="0.25">
      <c r="E3" s="217" t="s">
        <v>1</v>
      </c>
      <c r="F3" s="218"/>
      <c r="G3" s="218"/>
      <c r="H3" s="218"/>
      <c r="I3" s="218"/>
      <c r="J3" s="218"/>
      <c r="K3" s="218"/>
      <c r="L3" s="218"/>
      <c r="M3" s="218"/>
      <c r="N3" s="218"/>
      <c r="O3" s="218"/>
      <c r="P3" s="218"/>
      <c r="Q3" s="218"/>
      <c r="R3" s="218"/>
      <c r="S3" s="219"/>
    </row>
    <row r="4" spans="2:23" ht="30" customHeight="1" x14ac:dyDescent="0.25">
      <c r="E4" s="217" t="s">
        <v>338</v>
      </c>
      <c r="F4" s="218"/>
      <c r="G4" s="218"/>
      <c r="H4" s="218"/>
      <c r="I4" s="218"/>
      <c r="J4" s="218"/>
      <c r="K4" s="218"/>
      <c r="L4" s="218"/>
      <c r="M4" s="218"/>
      <c r="N4" s="218"/>
      <c r="O4" s="218"/>
      <c r="P4" s="218"/>
      <c r="Q4" s="218"/>
      <c r="R4" s="218"/>
      <c r="S4" s="219"/>
    </row>
    <row r="5" spans="2:23" ht="14.45" customHeight="1" x14ac:dyDescent="0.25">
      <c r="E5" s="217"/>
      <c r="F5" s="218"/>
      <c r="G5" s="218"/>
      <c r="H5" s="218"/>
      <c r="I5" s="218"/>
      <c r="J5" s="218"/>
      <c r="K5" s="218"/>
      <c r="L5" s="218"/>
      <c r="M5" s="218"/>
      <c r="N5" s="218"/>
      <c r="O5" s="218"/>
      <c r="P5" s="218"/>
      <c r="Q5" s="218"/>
      <c r="R5" s="218"/>
      <c r="S5" s="219"/>
    </row>
    <row r="6" spans="2:23" ht="14.45" customHeight="1" x14ac:dyDescent="0.25">
      <c r="E6" s="217"/>
      <c r="F6" s="218"/>
      <c r="G6" s="218"/>
      <c r="H6" s="218"/>
      <c r="I6" s="218"/>
      <c r="J6" s="218"/>
      <c r="K6" s="218"/>
      <c r="L6" s="218"/>
      <c r="M6" s="218"/>
      <c r="N6" s="218"/>
      <c r="O6" s="218"/>
      <c r="P6" s="218"/>
      <c r="Q6" s="218"/>
      <c r="R6" s="218"/>
      <c r="S6" s="219"/>
    </row>
    <row r="7" spans="2:23" ht="14.45" customHeight="1" x14ac:dyDescent="0.25">
      <c r="E7" s="217" t="s">
        <v>337</v>
      </c>
      <c r="F7" s="218"/>
      <c r="G7" s="218"/>
      <c r="H7" s="218"/>
      <c r="I7" s="218"/>
      <c r="J7" s="218"/>
      <c r="K7" s="218"/>
      <c r="L7" s="218"/>
      <c r="M7" s="218"/>
      <c r="N7" s="218"/>
      <c r="O7" s="218"/>
      <c r="P7" s="218"/>
      <c r="Q7" s="218"/>
      <c r="R7" s="218"/>
      <c r="S7" s="219"/>
    </row>
    <row r="8" spans="2:23" ht="14.45" customHeight="1" x14ac:dyDescent="0.25">
      <c r="E8" s="217"/>
      <c r="F8" s="218"/>
      <c r="G8" s="218"/>
      <c r="H8" s="218"/>
      <c r="I8" s="218"/>
      <c r="J8" s="218"/>
      <c r="K8" s="218"/>
      <c r="L8" s="218"/>
      <c r="M8" s="218"/>
      <c r="N8" s="218"/>
      <c r="O8" s="218"/>
      <c r="P8" s="218"/>
      <c r="Q8" s="218"/>
      <c r="R8" s="218"/>
      <c r="S8" s="219"/>
    </row>
    <row r="9" spans="2:23" ht="15.75" thickBot="1" x14ac:dyDescent="0.3"/>
    <row r="10" spans="2:23" ht="33.6" customHeight="1" thickBot="1" x14ac:dyDescent="0.3">
      <c r="G10" s="222" t="s">
        <v>2</v>
      </c>
      <c r="H10" s="223"/>
      <c r="I10" s="223"/>
      <c r="J10" s="223"/>
      <c r="K10" s="223"/>
      <c r="L10" s="223"/>
      <c r="M10" s="223"/>
      <c r="N10" s="223"/>
      <c r="O10" s="223"/>
      <c r="P10" s="223"/>
      <c r="Q10" s="223"/>
      <c r="R10" s="223"/>
      <c r="S10" s="223"/>
      <c r="T10" s="223"/>
      <c r="U10" s="223"/>
      <c r="V10" s="224"/>
    </row>
    <row r="11" spans="2:23" ht="43.35" customHeight="1" thickBot="1" x14ac:dyDescent="0.3">
      <c r="B11" s="205" t="s">
        <v>3</v>
      </c>
      <c r="C11" s="207" t="s">
        <v>4</v>
      </c>
      <c r="D11" s="209" t="s">
        <v>5</v>
      </c>
      <c r="E11" s="210"/>
      <c r="F11" s="211"/>
      <c r="G11" s="212" t="s">
        <v>6</v>
      </c>
      <c r="H11" s="212"/>
      <c r="I11" s="212"/>
      <c r="J11" s="212"/>
      <c r="K11" s="213"/>
      <c r="L11" s="220" t="s">
        <v>7</v>
      </c>
      <c r="M11" s="220"/>
      <c r="N11" s="220"/>
      <c r="O11" s="221"/>
      <c r="P11" s="225" t="s">
        <v>8</v>
      </c>
      <c r="Q11" s="226"/>
      <c r="R11" s="226"/>
      <c r="S11" s="227"/>
      <c r="T11" s="226" t="s">
        <v>9</v>
      </c>
      <c r="U11" s="226"/>
      <c r="V11" s="226"/>
      <c r="W11" s="177" t="s">
        <v>46</v>
      </c>
    </row>
    <row r="12" spans="2:23" ht="122.45" customHeight="1" thickBot="1" x14ac:dyDescent="0.3">
      <c r="B12" s="206"/>
      <c r="C12" s="208"/>
      <c r="D12" s="99" t="s">
        <v>11</v>
      </c>
      <c r="E12" s="99" t="s">
        <v>12</v>
      </c>
      <c r="F12" s="99" t="s">
        <v>13</v>
      </c>
      <c r="G12" s="108" t="s">
        <v>47</v>
      </c>
      <c r="H12" s="109" t="s">
        <v>14</v>
      </c>
      <c r="I12" s="110" t="s">
        <v>15</v>
      </c>
      <c r="J12" s="111" t="s">
        <v>16</v>
      </c>
      <c r="K12" s="112" t="s">
        <v>17</v>
      </c>
      <c r="L12" s="113" t="s">
        <v>14</v>
      </c>
      <c r="M12" s="110" t="s">
        <v>15</v>
      </c>
      <c r="N12" s="111" t="s">
        <v>16</v>
      </c>
      <c r="O12" s="112" t="s">
        <v>17</v>
      </c>
      <c r="P12" s="114" t="s">
        <v>14</v>
      </c>
      <c r="Q12" s="115" t="s">
        <v>15</v>
      </c>
      <c r="R12" s="116" t="s">
        <v>16</v>
      </c>
      <c r="S12" s="117" t="s">
        <v>17</v>
      </c>
      <c r="T12" s="115" t="s">
        <v>15</v>
      </c>
      <c r="U12" s="116" t="s">
        <v>16</v>
      </c>
      <c r="V12" s="117" t="s">
        <v>17</v>
      </c>
      <c r="W12" s="178"/>
    </row>
    <row r="13" spans="2:23" ht="153" customHeight="1" x14ac:dyDescent="0.25">
      <c r="B13" s="202" t="s">
        <v>18</v>
      </c>
      <c r="C13" s="196" t="s">
        <v>339</v>
      </c>
      <c r="D13" s="96" t="s">
        <v>19</v>
      </c>
      <c r="E13" s="97" t="s">
        <v>20</v>
      </c>
      <c r="F13" s="98" t="s">
        <v>21</v>
      </c>
      <c r="G13" s="168">
        <v>37.01</v>
      </c>
      <c r="H13" s="100">
        <v>37.01</v>
      </c>
      <c r="I13" s="101">
        <v>37.01</v>
      </c>
      <c r="J13" s="102">
        <v>37.01</v>
      </c>
      <c r="K13" s="103">
        <v>37.01</v>
      </c>
      <c r="L13" s="104">
        <v>34.700000000000003</v>
      </c>
      <c r="M13" s="101">
        <v>34.700000000000003</v>
      </c>
      <c r="N13" s="101">
        <v>34.700000000000003</v>
      </c>
      <c r="O13" s="105">
        <v>34.700000000000003</v>
      </c>
      <c r="P13" s="106">
        <f t="shared" ref="P13:P15" si="0">IFERROR(L13/H13,"100%")</f>
        <v>0.93758443663874647</v>
      </c>
      <c r="Q13" s="106">
        <f>IFERROR(M13/I13,"100%")</f>
        <v>0.93758443663874647</v>
      </c>
      <c r="R13" s="107">
        <f>IFERROR(N13/J13,"100%")</f>
        <v>0.93758443663874647</v>
      </c>
      <c r="S13" s="107">
        <f>IFERROR(O13/K13,"100%")</f>
        <v>0.93758443663874647</v>
      </c>
      <c r="T13" s="81">
        <f>IFERROR(((L13+M13)/(H13+I13)),"100%")</f>
        <v>0.93758443663874647</v>
      </c>
      <c r="U13" s="173">
        <f>IFERROR(((M13+N13)/(I13+J13)),"100%")</f>
        <v>0.93758443663874647</v>
      </c>
      <c r="V13" s="173">
        <f>IFERROR(((N13+O13)/(J13+K13)),"100%")</f>
        <v>0.93758443663874647</v>
      </c>
      <c r="W13" s="30" t="s">
        <v>22</v>
      </c>
    </row>
    <row r="14" spans="2:23" ht="116.25" customHeight="1" x14ac:dyDescent="0.25">
      <c r="B14" s="203"/>
      <c r="C14" s="197"/>
      <c r="D14" s="16" t="s">
        <v>23</v>
      </c>
      <c r="E14" s="8" t="s">
        <v>20</v>
      </c>
      <c r="F14" s="54" t="s">
        <v>21</v>
      </c>
      <c r="G14" s="144">
        <v>70.5</v>
      </c>
      <c r="H14" s="92">
        <v>70.5</v>
      </c>
      <c r="I14" s="12">
        <v>70.5</v>
      </c>
      <c r="J14" s="13">
        <v>70.5</v>
      </c>
      <c r="K14" s="14">
        <v>70.5</v>
      </c>
      <c r="L14" s="47">
        <v>59</v>
      </c>
      <c r="M14" s="1">
        <v>59</v>
      </c>
      <c r="N14" s="1">
        <v>59</v>
      </c>
      <c r="O14" s="2">
        <v>59</v>
      </c>
      <c r="P14" s="51">
        <f t="shared" si="0"/>
        <v>0.83687943262411346</v>
      </c>
      <c r="Q14" s="106">
        <f t="shared" ref="Q14:Q77" si="1">IFERROR(M14/I14,"100%")</f>
        <v>0.83687943262411346</v>
      </c>
      <c r="R14" s="107">
        <f t="shared" ref="R14:S77" si="2">IFERROR(N14/J14,"100%")</f>
        <v>0.83687943262411346</v>
      </c>
      <c r="S14" s="107">
        <f t="shared" si="2"/>
        <v>0.83687943262411346</v>
      </c>
      <c r="T14" s="81">
        <f>IFERROR(((L14+M14)/(H14+I14)),"100%")</f>
        <v>0.83687943262411346</v>
      </c>
      <c r="U14" s="173">
        <f t="shared" ref="U14:V77" si="3">IFERROR(((M14+N14)/(I14+J14)),"100%")</f>
        <v>0.83687943262411346</v>
      </c>
      <c r="V14" s="173">
        <f t="shared" si="3"/>
        <v>0.83687943262411346</v>
      </c>
      <c r="W14" s="29" t="s">
        <v>24</v>
      </c>
    </row>
    <row r="15" spans="2:23" ht="112.5" customHeight="1" x14ac:dyDescent="0.25">
      <c r="B15" s="204"/>
      <c r="C15" s="198"/>
      <c r="D15" s="17" t="s">
        <v>25</v>
      </c>
      <c r="E15" s="9" t="s">
        <v>20</v>
      </c>
      <c r="F15" s="54" t="s">
        <v>26</v>
      </c>
      <c r="G15" s="144">
        <v>5.8</v>
      </c>
      <c r="H15" s="93">
        <v>5.8</v>
      </c>
      <c r="I15" s="10">
        <v>5.8</v>
      </c>
      <c r="J15" s="15">
        <v>5.8</v>
      </c>
      <c r="K15" s="11">
        <v>5.8</v>
      </c>
      <c r="L15" s="52">
        <v>5.8</v>
      </c>
      <c r="M15" s="1">
        <v>5</v>
      </c>
      <c r="N15" s="1">
        <v>5</v>
      </c>
      <c r="O15" s="2">
        <v>5</v>
      </c>
      <c r="P15" s="51">
        <f t="shared" si="0"/>
        <v>1</v>
      </c>
      <c r="Q15" s="106">
        <f t="shared" si="1"/>
        <v>0.86206896551724144</v>
      </c>
      <c r="R15" s="107">
        <f t="shared" si="2"/>
        <v>0.86206896551724144</v>
      </c>
      <c r="S15" s="107">
        <f t="shared" si="2"/>
        <v>0.86206896551724144</v>
      </c>
      <c r="T15" s="81">
        <f>IFERROR(((L15+M15)/(H15+I15)),"100%")</f>
        <v>0.93103448275862077</v>
      </c>
      <c r="U15" s="173">
        <f t="shared" si="3"/>
        <v>0.86206896551724144</v>
      </c>
      <c r="V15" s="173">
        <f t="shared" si="3"/>
        <v>0.86206896551724144</v>
      </c>
      <c r="W15" s="29" t="s">
        <v>27</v>
      </c>
    </row>
    <row r="16" spans="2:23" ht="54.75" hidden="1" customHeight="1" x14ac:dyDescent="0.25">
      <c r="B16" s="200" t="s">
        <v>45</v>
      </c>
      <c r="C16" s="201"/>
      <c r="D16" s="201"/>
      <c r="E16" s="201"/>
      <c r="F16" s="201"/>
      <c r="G16" s="147"/>
      <c r="H16" s="94"/>
      <c r="I16" s="83"/>
      <c r="J16" s="83"/>
      <c r="K16" s="84"/>
      <c r="L16" s="82"/>
      <c r="M16" s="1">
        <v>5</v>
      </c>
      <c r="N16" s="83"/>
      <c r="O16" s="85"/>
      <c r="P16" s="81" t="str">
        <f t="shared" ref="P16:P79" si="4">IFERROR((L16/H16),"100%")</f>
        <v>100%</v>
      </c>
      <c r="Q16" s="106" t="str">
        <f t="shared" si="1"/>
        <v>100%</v>
      </c>
      <c r="R16" s="107" t="str">
        <f t="shared" si="2"/>
        <v>100%</v>
      </c>
      <c r="S16" s="44" t="str">
        <f t="shared" ref="S16" si="5">IFERROR((O16/K16),"100%")</f>
        <v>100%</v>
      </c>
      <c r="T16" s="81" t="str">
        <f t="shared" ref="T16:T52" si="6">IFERROR(((L16+M16)/(H16+I16)),"100%")</f>
        <v>100%</v>
      </c>
      <c r="U16" s="173" t="str">
        <f t="shared" si="3"/>
        <v>100%</v>
      </c>
      <c r="V16" s="44" t="str">
        <f>IFERROR(((L16+M16+N16+O16)/(H16+I16+J16+K16)),"100%")</f>
        <v>100%</v>
      </c>
      <c r="W16" s="88"/>
    </row>
    <row r="17" spans="2:23" ht="84" customHeight="1" x14ac:dyDescent="0.25">
      <c r="B17" s="87" t="s">
        <v>48</v>
      </c>
      <c r="C17" s="176" t="s">
        <v>49</v>
      </c>
      <c r="D17" s="123" t="s">
        <v>50</v>
      </c>
      <c r="E17" s="123" t="s">
        <v>51</v>
      </c>
      <c r="F17" s="124" t="s">
        <v>52</v>
      </c>
      <c r="G17" s="147">
        <v>2400</v>
      </c>
      <c r="H17" s="1">
        <v>500</v>
      </c>
      <c r="I17" s="1">
        <v>700</v>
      </c>
      <c r="J17" s="1">
        <v>400</v>
      </c>
      <c r="K17" s="1">
        <v>800</v>
      </c>
      <c r="L17" s="55">
        <v>500</v>
      </c>
      <c r="M17" s="1">
        <v>1606</v>
      </c>
      <c r="N17" s="1">
        <v>416</v>
      </c>
      <c r="O17" s="85">
        <v>919</v>
      </c>
      <c r="P17" s="81">
        <f>IFERROR((L17/H17),"100%")</f>
        <v>1</v>
      </c>
      <c r="Q17" s="106">
        <f t="shared" si="1"/>
        <v>2.2942857142857145</v>
      </c>
      <c r="R17" s="107">
        <f t="shared" si="2"/>
        <v>1.04</v>
      </c>
      <c r="S17" s="107">
        <f t="shared" si="2"/>
        <v>1.1487499999999999</v>
      </c>
      <c r="T17" s="81">
        <f>IFERROR(((L17+M17)/(H17+I17)),"100%")</f>
        <v>1.7549999999999999</v>
      </c>
      <c r="U17" s="173">
        <f>IFERROR(((M17+N17)/(I17+J17)),"100%")</f>
        <v>1.8381818181818181</v>
      </c>
      <c r="V17" s="173">
        <f>IFERROR(((N17+O17)/(J17+K17)),"100%")</f>
        <v>1.1125</v>
      </c>
      <c r="W17" s="172" t="s">
        <v>364</v>
      </c>
    </row>
    <row r="18" spans="2:23" ht="117" x14ac:dyDescent="0.25">
      <c r="B18" s="53" t="s">
        <v>53</v>
      </c>
      <c r="C18" s="60" t="s">
        <v>54</v>
      </c>
      <c r="D18" s="60" t="s">
        <v>55</v>
      </c>
      <c r="E18" s="125" t="s">
        <v>51</v>
      </c>
      <c r="F18" s="126" t="s">
        <v>56</v>
      </c>
      <c r="G18" s="144">
        <v>2000</v>
      </c>
      <c r="H18" s="55">
        <v>500</v>
      </c>
      <c r="I18" s="1">
        <v>500</v>
      </c>
      <c r="J18" s="1">
        <v>500</v>
      </c>
      <c r="K18" s="1">
        <v>500</v>
      </c>
      <c r="L18" s="55">
        <v>463</v>
      </c>
      <c r="M18" s="1">
        <v>459</v>
      </c>
      <c r="N18" s="1">
        <v>377</v>
      </c>
      <c r="O18" s="2">
        <v>611</v>
      </c>
      <c r="P18" s="81">
        <f t="shared" si="4"/>
        <v>0.92600000000000005</v>
      </c>
      <c r="Q18" s="106">
        <f t="shared" si="1"/>
        <v>0.91800000000000004</v>
      </c>
      <c r="R18" s="107">
        <f t="shared" si="2"/>
        <v>0.754</v>
      </c>
      <c r="S18" s="107">
        <f t="shared" si="2"/>
        <v>1.222</v>
      </c>
      <c r="T18" s="81">
        <f t="shared" si="6"/>
        <v>0.92200000000000004</v>
      </c>
      <c r="U18" s="173">
        <f t="shared" si="3"/>
        <v>0.83599999999999997</v>
      </c>
      <c r="V18" s="173">
        <f t="shared" ref="V18:V81" si="7">IFERROR(((N18+O18)/(J18+K18)),"100%")</f>
        <v>0.98799999999999999</v>
      </c>
      <c r="W18" s="148" t="s">
        <v>365</v>
      </c>
    </row>
    <row r="19" spans="2:23" ht="118.5" x14ac:dyDescent="0.25">
      <c r="B19" s="3" t="s">
        <v>28</v>
      </c>
      <c r="C19" s="127" t="s">
        <v>57</v>
      </c>
      <c r="D19" s="128" t="s">
        <v>58</v>
      </c>
      <c r="E19" s="129" t="s">
        <v>51</v>
      </c>
      <c r="F19" s="130" t="s">
        <v>59</v>
      </c>
      <c r="G19" s="166">
        <v>950</v>
      </c>
      <c r="H19" s="55">
        <v>200</v>
      </c>
      <c r="I19" s="1">
        <v>250</v>
      </c>
      <c r="J19" s="1">
        <v>250</v>
      </c>
      <c r="K19" s="1">
        <v>250</v>
      </c>
      <c r="L19" s="55">
        <v>298</v>
      </c>
      <c r="M19" s="1">
        <v>420</v>
      </c>
      <c r="N19" s="1">
        <v>302</v>
      </c>
      <c r="O19" s="2">
        <v>308</v>
      </c>
      <c r="P19" s="81">
        <f t="shared" si="4"/>
        <v>1.49</v>
      </c>
      <c r="Q19" s="106">
        <f t="shared" si="1"/>
        <v>1.68</v>
      </c>
      <c r="R19" s="107">
        <f t="shared" si="2"/>
        <v>1.208</v>
      </c>
      <c r="S19" s="107">
        <f t="shared" si="2"/>
        <v>1.232</v>
      </c>
      <c r="T19" s="81">
        <f t="shared" si="6"/>
        <v>1.5955555555555556</v>
      </c>
      <c r="U19" s="173">
        <f t="shared" si="3"/>
        <v>1.444</v>
      </c>
      <c r="V19" s="173">
        <f t="shared" si="7"/>
        <v>1.22</v>
      </c>
      <c r="W19" s="149" t="s">
        <v>366</v>
      </c>
    </row>
    <row r="20" spans="2:23" ht="104.25" x14ac:dyDescent="0.25">
      <c r="B20" s="3" t="s">
        <v>28</v>
      </c>
      <c r="C20" s="127" t="s">
        <v>60</v>
      </c>
      <c r="D20" s="128" t="s">
        <v>61</v>
      </c>
      <c r="E20" s="129" t="s">
        <v>51</v>
      </c>
      <c r="F20" s="130" t="s">
        <v>62</v>
      </c>
      <c r="G20" s="166">
        <v>5</v>
      </c>
      <c r="H20" s="55">
        <v>1</v>
      </c>
      <c r="I20" s="1">
        <v>1</v>
      </c>
      <c r="J20" s="1">
        <v>1</v>
      </c>
      <c r="K20" s="42">
        <v>2</v>
      </c>
      <c r="L20" s="121">
        <v>0</v>
      </c>
      <c r="M20" s="120">
        <v>0</v>
      </c>
      <c r="N20" s="120">
        <v>0</v>
      </c>
      <c r="O20" s="122">
        <v>0</v>
      </c>
      <c r="P20" s="81">
        <f>IFERROR((L20/H20),"100%")</f>
        <v>0</v>
      </c>
      <c r="Q20" s="106">
        <f t="shared" si="1"/>
        <v>0</v>
      </c>
      <c r="R20" s="107">
        <f t="shared" si="2"/>
        <v>0</v>
      </c>
      <c r="S20" s="107">
        <f t="shared" si="2"/>
        <v>0</v>
      </c>
      <c r="T20" s="81">
        <f t="shared" si="6"/>
        <v>0</v>
      </c>
      <c r="U20" s="173">
        <f t="shared" si="3"/>
        <v>0</v>
      </c>
      <c r="V20" s="173">
        <f t="shared" si="7"/>
        <v>0</v>
      </c>
      <c r="W20" s="149" t="s">
        <v>367</v>
      </c>
    </row>
    <row r="21" spans="2:23" ht="117.75" x14ac:dyDescent="0.25">
      <c r="B21" s="3" t="s">
        <v>28</v>
      </c>
      <c r="C21" s="127" t="s">
        <v>63</v>
      </c>
      <c r="D21" s="128" t="s">
        <v>64</v>
      </c>
      <c r="E21" s="129" t="s">
        <v>51</v>
      </c>
      <c r="F21" s="130" t="s">
        <v>65</v>
      </c>
      <c r="G21" s="166">
        <v>382</v>
      </c>
      <c r="H21" s="55">
        <v>200</v>
      </c>
      <c r="I21" s="1">
        <v>100</v>
      </c>
      <c r="J21" s="1">
        <v>40</v>
      </c>
      <c r="K21" s="42">
        <v>42</v>
      </c>
      <c r="L21" s="121">
        <v>125</v>
      </c>
      <c r="M21" s="120">
        <v>38</v>
      </c>
      <c r="N21" s="120">
        <v>0</v>
      </c>
      <c r="O21" s="122">
        <v>0</v>
      </c>
      <c r="P21" s="81">
        <f t="shared" si="4"/>
        <v>0.625</v>
      </c>
      <c r="Q21" s="106">
        <f t="shared" si="1"/>
        <v>0.38</v>
      </c>
      <c r="R21" s="107">
        <f t="shared" si="2"/>
        <v>0</v>
      </c>
      <c r="S21" s="107">
        <f t="shared" si="2"/>
        <v>0</v>
      </c>
      <c r="T21" s="81">
        <f t="shared" si="6"/>
        <v>0.54333333333333333</v>
      </c>
      <c r="U21" s="173">
        <f t="shared" si="3"/>
        <v>0.27142857142857141</v>
      </c>
      <c r="V21" s="173">
        <f t="shared" si="7"/>
        <v>0</v>
      </c>
      <c r="W21" s="149" t="s">
        <v>368</v>
      </c>
    </row>
    <row r="22" spans="2:23" ht="118.5" x14ac:dyDescent="0.25">
      <c r="B22" s="3" t="s">
        <v>28</v>
      </c>
      <c r="C22" s="127" t="s">
        <v>66</v>
      </c>
      <c r="D22" s="128" t="s">
        <v>67</v>
      </c>
      <c r="E22" s="129" t="s">
        <v>51</v>
      </c>
      <c r="F22" s="130" t="s">
        <v>68</v>
      </c>
      <c r="G22" s="166">
        <v>249</v>
      </c>
      <c r="H22" s="55">
        <v>50</v>
      </c>
      <c r="I22" s="1">
        <v>50</v>
      </c>
      <c r="J22" s="1">
        <v>100</v>
      </c>
      <c r="K22" s="42">
        <v>49</v>
      </c>
      <c r="L22" s="121">
        <v>3</v>
      </c>
      <c r="M22" s="120">
        <v>8</v>
      </c>
      <c r="N22" s="120">
        <v>33</v>
      </c>
      <c r="O22" s="122">
        <v>0</v>
      </c>
      <c r="P22" s="81">
        <f t="shared" si="4"/>
        <v>0.06</v>
      </c>
      <c r="Q22" s="106">
        <f t="shared" si="1"/>
        <v>0.16</v>
      </c>
      <c r="R22" s="107">
        <f t="shared" si="2"/>
        <v>0.33</v>
      </c>
      <c r="S22" s="107">
        <f t="shared" si="2"/>
        <v>0</v>
      </c>
      <c r="T22" s="81">
        <f t="shared" si="6"/>
        <v>0.11</v>
      </c>
      <c r="U22" s="173">
        <f t="shared" si="3"/>
        <v>0.27333333333333332</v>
      </c>
      <c r="V22" s="173">
        <f t="shared" si="7"/>
        <v>0.22147651006711411</v>
      </c>
      <c r="W22" s="149" t="s">
        <v>370</v>
      </c>
    </row>
    <row r="23" spans="2:23" ht="118.5" x14ac:dyDescent="0.25">
      <c r="B23" s="53" t="s">
        <v>69</v>
      </c>
      <c r="C23" s="60" t="s">
        <v>70</v>
      </c>
      <c r="D23" s="60" t="s">
        <v>71</v>
      </c>
      <c r="E23" s="131" t="s">
        <v>51</v>
      </c>
      <c r="F23" s="138" t="s">
        <v>72</v>
      </c>
      <c r="G23" s="166">
        <v>108</v>
      </c>
      <c r="H23" s="55">
        <v>32</v>
      </c>
      <c r="I23" s="1">
        <v>30</v>
      </c>
      <c r="J23" s="1">
        <v>26</v>
      </c>
      <c r="K23" s="42">
        <v>20</v>
      </c>
      <c r="L23" s="121">
        <v>23</v>
      </c>
      <c r="M23" s="120">
        <v>39</v>
      </c>
      <c r="N23" s="120">
        <v>29</v>
      </c>
      <c r="O23" s="122">
        <v>19</v>
      </c>
      <c r="P23" s="81">
        <f t="shared" si="4"/>
        <v>0.71875</v>
      </c>
      <c r="Q23" s="106">
        <f t="shared" si="1"/>
        <v>1.3</v>
      </c>
      <c r="R23" s="107">
        <f t="shared" si="2"/>
        <v>1.1153846153846154</v>
      </c>
      <c r="S23" s="107">
        <f t="shared" si="2"/>
        <v>0.95</v>
      </c>
      <c r="T23" s="81">
        <f t="shared" si="6"/>
        <v>1</v>
      </c>
      <c r="U23" s="173">
        <f t="shared" si="3"/>
        <v>1.2142857142857142</v>
      </c>
      <c r="V23" s="173">
        <f t="shared" si="7"/>
        <v>1.0434782608695652</v>
      </c>
      <c r="W23" s="149" t="s">
        <v>371</v>
      </c>
    </row>
    <row r="24" spans="2:23" ht="148.5" customHeight="1" x14ac:dyDescent="0.25">
      <c r="B24" s="3" t="s">
        <v>28</v>
      </c>
      <c r="C24" s="119" t="s">
        <v>331</v>
      </c>
      <c r="D24" s="119" t="s">
        <v>332</v>
      </c>
      <c r="E24" s="129" t="s">
        <v>51</v>
      </c>
      <c r="F24" s="143" t="s">
        <v>333</v>
      </c>
      <c r="G24" s="166">
        <v>7</v>
      </c>
      <c r="H24" s="55">
        <v>2</v>
      </c>
      <c r="I24" s="1">
        <v>1</v>
      </c>
      <c r="J24" s="1">
        <v>2</v>
      </c>
      <c r="K24" s="42">
        <v>2</v>
      </c>
      <c r="L24" s="121">
        <v>3</v>
      </c>
      <c r="M24" s="120">
        <v>2</v>
      </c>
      <c r="N24" s="120">
        <v>2</v>
      </c>
      <c r="O24" s="122">
        <v>0</v>
      </c>
      <c r="P24" s="81">
        <f t="shared" ref="P24:P27" si="8">IFERROR((L24/H24),"100%")</f>
        <v>1.5</v>
      </c>
      <c r="Q24" s="106">
        <f t="shared" si="1"/>
        <v>2</v>
      </c>
      <c r="R24" s="107">
        <f t="shared" si="2"/>
        <v>1</v>
      </c>
      <c r="S24" s="107">
        <f t="shared" si="2"/>
        <v>0</v>
      </c>
      <c r="T24" s="81">
        <f t="shared" si="6"/>
        <v>1.6666666666666667</v>
      </c>
      <c r="U24" s="173">
        <f t="shared" si="3"/>
        <v>1.3333333333333333</v>
      </c>
      <c r="V24" s="173">
        <f t="shared" si="7"/>
        <v>0.5</v>
      </c>
      <c r="W24" s="149" t="s">
        <v>372</v>
      </c>
    </row>
    <row r="25" spans="2:23" ht="142.5" customHeight="1" x14ac:dyDescent="0.25">
      <c r="B25" s="3" t="s">
        <v>28</v>
      </c>
      <c r="C25" s="127" t="s">
        <v>73</v>
      </c>
      <c r="D25" s="128" t="s">
        <v>74</v>
      </c>
      <c r="E25" s="129" t="s">
        <v>51</v>
      </c>
      <c r="F25" s="130" t="s">
        <v>75</v>
      </c>
      <c r="G25" s="166">
        <v>120</v>
      </c>
      <c r="H25" s="55">
        <v>30</v>
      </c>
      <c r="I25" s="1">
        <v>25</v>
      </c>
      <c r="J25" s="1">
        <v>30</v>
      </c>
      <c r="K25" s="42">
        <v>35</v>
      </c>
      <c r="L25" s="121">
        <v>20</v>
      </c>
      <c r="M25" s="120">
        <v>26</v>
      </c>
      <c r="N25" s="120">
        <v>28</v>
      </c>
      <c r="O25" s="122">
        <v>22</v>
      </c>
      <c r="P25" s="81">
        <f t="shared" si="8"/>
        <v>0.66666666666666663</v>
      </c>
      <c r="Q25" s="106">
        <f t="shared" si="1"/>
        <v>1.04</v>
      </c>
      <c r="R25" s="107">
        <f t="shared" si="2"/>
        <v>0.93333333333333335</v>
      </c>
      <c r="S25" s="107">
        <f t="shared" si="2"/>
        <v>0.62857142857142856</v>
      </c>
      <c r="T25" s="81">
        <f t="shared" si="6"/>
        <v>0.83636363636363631</v>
      </c>
      <c r="U25" s="173">
        <f t="shared" si="3"/>
        <v>0.98181818181818181</v>
      </c>
      <c r="V25" s="173">
        <f t="shared" si="7"/>
        <v>0.76923076923076927</v>
      </c>
      <c r="W25" s="149" t="s">
        <v>373</v>
      </c>
    </row>
    <row r="26" spans="2:23" ht="118.5" x14ac:dyDescent="0.25">
      <c r="B26" s="3" t="s">
        <v>28</v>
      </c>
      <c r="C26" s="127" t="s">
        <v>76</v>
      </c>
      <c r="D26" s="128" t="s">
        <v>77</v>
      </c>
      <c r="E26" s="129" t="s">
        <v>51</v>
      </c>
      <c r="F26" s="130" t="s">
        <v>78</v>
      </c>
      <c r="G26" s="166">
        <v>2</v>
      </c>
      <c r="H26" s="55"/>
      <c r="I26" s="1">
        <v>1</v>
      </c>
      <c r="J26" s="1">
        <v>1</v>
      </c>
      <c r="K26" s="42"/>
      <c r="L26" s="121">
        <v>0</v>
      </c>
      <c r="M26" s="120">
        <v>1</v>
      </c>
      <c r="N26" s="120">
        <v>0</v>
      </c>
      <c r="O26" s="122">
        <v>0</v>
      </c>
      <c r="P26" s="81" t="str">
        <f t="shared" si="8"/>
        <v>100%</v>
      </c>
      <c r="Q26" s="106">
        <f t="shared" si="1"/>
        <v>1</v>
      </c>
      <c r="R26" s="107">
        <f t="shared" si="2"/>
        <v>0</v>
      </c>
      <c r="S26" s="107" t="str">
        <f t="shared" si="2"/>
        <v>100%</v>
      </c>
      <c r="T26" s="81">
        <f t="shared" si="6"/>
        <v>1</v>
      </c>
      <c r="U26" s="173">
        <f t="shared" si="3"/>
        <v>0.5</v>
      </c>
      <c r="V26" s="173">
        <f t="shared" si="7"/>
        <v>0</v>
      </c>
      <c r="W26" s="149" t="s">
        <v>374</v>
      </c>
    </row>
    <row r="27" spans="2:23" ht="104.25" x14ac:dyDescent="0.25">
      <c r="B27" s="3" t="s">
        <v>28</v>
      </c>
      <c r="C27" s="127" t="s">
        <v>79</v>
      </c>
      <c r="D27" s="128" t="s">
        <v>80</v>
      </c>
      <c r="E27" s="129" t="s">
        <v>51</v>
      </c>
      <c r="F27" s="130" t="s">
        <v>81</v>
      </c>
      <c r="G27" s="166">
        <v>1</v>
      </c>
      <c r="H27" s="55"/>
      <c r="I27" s="1"/>
      <c r="J27" s="1">
        <v>1</v>
      </c>
      <c r="K27" s="175"/>
      <c r="L27" s="174"/>
      <c r="M27" s="42"/>
      <c r="N27" s="120">
        <v>1</v>
      </c>
      <c r="O27" s="122">
        <v>0</v>
      </c>
      <c r="P27" s="81" t="str">
        <f t="shared" si="8"/>
        <v>100%</v>
      </c>
      <c r="Q27" s="106" t="str">
        <f t="shared" si="1"/>
        <v>100%</v>
      </c>
      <c r="R27" s="107">
        <f t="shared" si="2"/>
        <v>1</v>
      </c>
      <c r="S27" s="107" t="str">
        <f t="shared" si="2"/>
        <v>100%</v>
      </c>
      <c r="T27" s="81" t="str">
        <f t="shared" si="6"/>
        <v>100%</v>
      </c>
      <c r="U27" s="173">
        <f t="shared" si="3"/>
        <v>1</v>
      </c>
      <c r="V27" s="173">
        <f t="shared" si="7"/>
        <v>1</v>
      </c>
      <c r="W27" s="149" t="s">
        <v>340</v>
      </c>
    </row>
    <row r="28" spans="2:23" ht="117.75" customHeight="1" x14ac:dyDescent="0.25">
      <c r="B28" s="3" t="s">
        <v>28</v>
      </c>
      <c r="C28" s="127" t="s">
        <v>82</v>
      </c>
      <c r="D28" s="128" t="s">
        <v>83</v>
      </c>
      <c r="E28" s="129" t="s">
        <v>51</v>
      </c>
      <c r="F28" s="130" t="s">
        <v>84</v>
      </c>
      <c r="G28" s="166">
        <v>3</v>
      </c>
      <c r="H28" s="55">
        <v>1</v>
      </c>
      <c r="I28" s="1">
        <v>1</v>
      </c>
      <c r="J28" s="1">
        <v>1</v>
      </c>
      <c r="K28" s="42"/>
      <c r="L28" s="121">
        <v>0</v>
      </c>
      <c r="M28" s="120">
        <v>1</v>
      </c>
      <c r="N28" s="120">
        <v>1</v>
      </c>
      <c r="O28" s="122">
        <v>0</v>
      </c>
      <c r="P28" s="81">
        <f t="shared" si="4"/>
        <v>0</v>
      </c>
      <c r="Q28" s="106">
        <f t="shared" si="1"/>
        <v>1</v>
      </c>
      <c r="R28" s="107">
        <f t="shared" si="2"/>
        <v>1</v>
      </c>
      <c r="S28" s="107" t="str">
        <f t="shared" si="2"/>
        <v>100%</v>
      </c>
      <c r="T28" s="81">
        <f t="shared" si="6"/>
        <v>0.5</v>
      </c>
      <c r="U28" s="173">
        <f t="shared" si="3"/>
        <v>1</v>
      </c>
      <c r="V28" s="173">
        <f t="shared" si="7"/>
        <v>1</v>
      </c>
      <c r="W28" s="149" t="s">
        <v>375</v>
      </c>
    </row>
    <row r="29" spans="2:23" ht="104.25" x14ac:dyDescent="0.25">
      <c r="B29" s="53" t="s">
        <v>85</v>
      </c>
      <c r="C29" s="60" t="s">
        <v>86</v>
      </c>
      <c r="D29" s="60" t="s">
        <v>87</v>
      </c>
      <c r="E29" s="131" t="s">
        <v>51</v>
      </c>
      <c r="F29" s="139" t="s">
        <v>88</v>
      </c>
      <c r="G29" s="147">
        <v>5000</v>
      </c>
      <c r="H29" s="55">
        <v>1250</v>
      </c>
      <c r="I29" s="1">
        <v>1250</v>
      </c>
      <c r="J29" s="1">
        <v>1250</v>
      </c>
      <c r="K29" s="1">
        <v>1250</v>
      </c>
      <c r="L29" s="121">
        <v>598</v>
      </c>
      <c r="M29" s="120">
        <v>688</v>
      </c>
      <c r="N29" s="120">
        <v>1102</v>
      </c>
      <c r="O29" s="122">
        <v>1403</v>
      </c>
      <c r="P29" s="81">
        <f t="shared" si="4"/>
        <v>0.47839999999999999</v>
      </c>
      <c r="Q29" s="106">
        <f t="shared" si="1"/>
        <v>0.5504</v>
      </c>
      <c r="R29" s="107">
        <f t="shared" si="2"/>
        <v>0.88160000000000005</v>
      </c>
      <c r="S29" s="107">
        <f t="shared" si="2"/>
        <v>1.1224000000000001</v>
      </c>
      <c r="T29" s="81">
        <f t="shared" si="6"/>
        <v>0.51439999999999997</v>
      </c>
      <c r="U29" s="173">
        <f t="shared" si="3"/>
        <v>0.71599999999999997</v>
      </c>
      <c r="V29" s="173">
        <f t="shared" si="7"/>
        <v>1.002</v>
      </c>
      <c r="W29" s="149" t="s">
        <v>376</v>
      </c>
    </row>
    <row r="30" spans="2:23" ht="143.25" customHeight="1" x14ac:dyDescent="0.25">
      <c r="B30" s="3" t="s">
        <v>28</v>
      </c>
      <c r="C30" s="127" t="s">
        <v>89</v>
      </c>
      <c r="D30" s="128" t="s">
        <v>90</v>
      </c>
      <c r="E30" s="129" t="s">
        <v>51</v>
      </c>
      <c r="F30" s="130" t="s">
        <v>91</v>
      </c>
      <c r="G30" s="166">
        <v>1500</v>
      </c>
      <c r="H30" s="55">
        <v>375</v>
      </c>
      <c r="I30" s="1">
        <v>375</v>
      </c>
      <c r="J30" s="1">
        <v>375</v>
      </c>
      <c r="K30" s="42">
        <v>375</v>
      </c>
      <c r="L30" s="121">
        <v>213</v>
      </c>
      <c r="M30" s="120">
        <v>412</v>
      </c>
      <c r="N30" s="120">
        <v>489</v>
      </c>
      <c r="O30" s="122">
        <v>1056</v>
      </c>
      <c r="P30" s="81">
        <f>IFERROR((L30/H30),"100%")</f>
        <v>0.56799999999999995</v>
      </c>
      <c r="Q30" s="106">
        <f t="shared" si="1"/>
        <v>1.0986666666666667</v>
      </c>
      <c r="R30" s="107">
        <f t="shared" si="2"/>
        <v>1.304</v>
      </c>
      <c r="S30" s="107">
        <f t="shared" si="2"/>
        <v>2.8159999999999998</v>
      </c>
      <c r="T30" s="81">
        <f t="shared" si="6"/>
        <v>0.83333333333333337</v>
      </c>
      <c r="U30" s="173">
        <f t="shared" si="3"/>
        <v>1.2013333333333334</v>
      </c>
      <c r="V30" s="173">
        <f t="shared" si="7"/>
        <v>2.06</v>
      </c>
      <c r="W30" s="149" t="s">
        <v>377</v>
      </c>
    </row>
    <row r="31" spans="2:23" ht="130.5" customHeight="1" x14ac:dyDescent="0.25">
      <c r="B31" s="3" t="s">
        <v>28</v>
      </c>
      <c r="C31" s="127" t="s">
        <v>92</v>
      </c>
      <c r="D31" s="128" t="s">
        <v>93</v>
      </c>
      <c r="E31" s="129" t="s">
        <v>51</v>
      </c>
      <c r="F31" s="130" t="s">
        <v>94</v>
      </c>
      <c r="G31" s="166">
        <v>1000</v>
      </c>
      <c r="H31" s="55">
        <v>250</v>
      </c>
      <c r="I31" s="1">
        <v>250</v>
      </c>
      <c r="J31" s="1">
        <v>250</v>
      </c>
      <c r="K31" s="42">
        <v>250</v>
      </c>
      <c r="L31" s="121">
        <v>111</v>
      </c>
      <c r="M31" s="120">
        <v>99</v>
      </c>
      <c r="N31" s="120">
        <v>256</v>
      </c>
      <c r="O31" s="122">
        <v>178</v>
      </c>
      <c r="P31" s="81">
        <f t="shared" si="4"/>
        <v>0.44400000000000001</v>
      </c>
      <c r="Q31" s="106">
        <f t="shared" si="1"/>
        <v>0.39600000000000002</v>
      </c>
      <c r="R31" s="107">
        <f t="shared" si="2"/>
        <v>1.024</v>
      </c>
      <c r="S31" s="107">
        <f t="shared" si="2"/>
        <v>0.71199999999999997</v>
      </c>
      <c r="T31" s="81">
        <f t="shared" si="6"/>
        <v>0.42</v>
      </c>
      <c r="U31" s="173">
        <f t="shared" si="3"/>
        <v>0.71</v>
      </c>
      <c r="V31" s="173">
        <f t="shared" si="7"/>
        <v>0.86799999999999999</v>
      </c>
      <c r="W31" s="149" t="s">
        <v>378</v>
      </c>
    </row>
    <row r="32" spans="2:23" ht="122.25" customHeight="1" x14ac:dyDescent="0.25">
      <c r="B32" s="3" t="s">
        <v>28</v>
      </c>
      <c r="C32" s="127" t="s">
        <v>95</v>
      </c>
      <c r="D32" s="128" t="s">
        <v>96</v>
      </c>
      <c r="E32" s="129" t="s">
        <v>51</v>
      </c>
      <c r="F32" s="130" t="s">
        <v>97</v>
      </c>
      <c r="G32" s="166">
        <v>8000</v>
      </c>
      <c r="H32" s="55">
        <v>2000</v>
      </c>
      <c r="I32" s="1">
        <v>2000</v>
      </c>
      <c r="J32" s="1">
        <v>2000</v>
      </c>
      <c r="K32" s="42">
        <v>2000</v>
      </c>
      <c r="L32" s="121">
        <v>1036</v>
      </c>
      <c r="M32" s="120">
        <v>819</v>
      </c>
      <c r="N32" s="120">
        <v>2009</v>
      </c>
      <c r="O32" s="122">
        <v>2256</v>
      </c>
      <c r="P32" s="81">
        <f t="shared" si="4"/>
        <v>0.51800000000000002</v>
      </c>
      <c r="Q32" s="106">
        <f t="shared" si="1"/>
        <v>0.40949999999999998</v>
      </c>
      <c r="R32" s="107">
        <f t="shared" si="2"/>
        <v>1.0044999999999999</v>
      </c>
      <c r="S32" s="107">
        <f t="shared" si="2"/>
        <v>1.1279999999999999</v>
      </c>
      <c r="T32" s="81">
        <f t="shared" si="6"/>
        <v>0.46375</v>
      </c>
      <c r="U32" s="173">
        <f t="shared" si="3"/>
        <v>0.70699999999999996</v>
      </c>
      <c r="V32" s="173">
        <f t="shared" si="7"/>
        <v>1.0662499999999999</v>
      </c>
      <c r="W32" s="149" t="s">
        <v>379</v>
      </c>
    </row>
    <row r="33" spans="2:23" ht="105.75" customHeight="1" x14ac:dyDescent="0.25">
      <c r="B33" s="3" t="s">
        <v>28</v>
      </c>
      <c r="C33" s="127" t="s">
        <v>98</v>
      </c>
      <c r="D33" s="128" t="s">
        <v>99</v>
      </c>
      <c r="E33" s="129" t="s">
        <v>51</v>
      </c>
      <c r="F33" s="130" t="s">
        <v>100</v>
      </c>
      <c r="G33" s="166">
        <v>200</v>
      </c>
      <c r="H33" s="55">
        <v>50</v>
      </c>
      <c r="I33" s="1">
        <v>50</v>
      </c>
      <c r="J33" s="1">
        <v>50</v>
      </c>
      <c r="K33" s="42">
        <v>50</v>
      </c>
      <c r="L33" s="121">
        <v>44</v>
      </c>
      <c r="M33" s="120">
        <v>61</v>
      </c>
      <c r="N33" s="120">
        <v>58</v>
      </c>
      <c r="O33" s="122">
        <v>3</v>
      </c>
      <c r="P33" s="81">
        <f t="shared" si="4"/>
        <v>0.88</v>
      </c>
      <c r="Q33" s="106">
        <f t="shared" si="1"/>
        <v>1.22</v>
      </c>
      <c r="R33" s="107">
        <f t="shared" si="2"/>
        <v>1.1599999999999999</v>
      </c>
      <c r="S33" s="107">
        <f t="shared" si="2"/>
        <v>0.06</v>
      </c>
      <c r="T33" s="81">
        <f t="shared" si="6"/>
        <v>1.05</v>
      </c>
      <c r="U33" s="173">
        <f t="shared" si="3"/>
        <v>1.19</v>
      </c>
      <c r="V33" s="173">
        <f t="shared" si="7"/>
        <v>0.61</v>
      </c>
      <c r="W33" s="149" t="s">
        <v>380</v>
      </c>
    </row>
    <row r="34" spans="2:23" ht="124.5" customHeight="1" x14ac:dyDescent="0.25">
      <c r="B34" s="3" t="s">
        <v>28</v>
      </c>
      <c r="C34" s="127" t="s">
        <v>101</v>
      </c>
      <c r="D34" s="128" t="s">
        <v>102</v>
      </c>
      <c r="E34" s="129" t="s">
        <v>51</v>
      </c>
      <c r="F34" s="130" t="s">
        <v>103</v>
      </c>
      <c r="G34" s="166">
        <v>13000</v>
      </c>
      <c r="H34" s="55">
        <v>3250</v>
      </c>
      <c r="I34" s="1">
        <v>3250</v>
      </c>
      <c r="J34" s="1">
        <v>3250</v>
      </c>
      <c r="K34" s="42">
        <v>3250</v>
      </c>
      <c r="L34" s="121">
        <v>2287</v>
      </c>
      <c r="M34" s="120">
        <v>2193</v>
      </c>
      <c r="N34" s="120">
        <v>3255</v>
      </c>
      <c r="O34" s="122">
        <v>1792</v>
      </c>
      <c r="P34" s="81">
        <f t="shared" si="4"/>
        <v>0.70369230769230773</v>
      </c>
      <c r="Q34" s="106">
        <f t="shared" si="1"/>
        <v>0.67476923076923079</v>
      </c>
      <c r="R34" s="107">
        <f t="shared" si="2"/>
        <v>1.0015384615384615</v>
      </c>
      <c r="S34" s="107">
        <f t="shared" si="2"/>
        <v>0.55138461538461536</v>
      </c>
      <c r="T34" s="81">
        <f t="shared" si="6"/>
        <v>0.6892307692307692</v>
      </c>
      <c r="U34" s="173">
        <f t="shared" si="3"/>
        <v>0.83815384615384614</v>
      </c>
      <c r="V34" s="173">
        <f t="shared" si="7"/>
        <v>0.77646153846153843</v>
      </c>
      <c r="W34" s="149" t="s">
        <v>381</v>
      </c>
    </row>
    <row r="35" spans="2:23" ht="115.5" customHeight="1" x14ac:dyDescent="0.25">
      <c r="B35" s="3" t="s">
        <v>28</v>
      </c>
      <c r="C35" s="127" t="s">
        <v>104</v>
      </c>
      <c r="D35" s="128" t="s">
        <v>105</v>
      </c>
      <c r="E35" s="129" t="s">
        <v>51</v>
      </c>
      <c r="F35" s="130" t="s">
        <v>106</v>
      </c>
      <c r="G35" s="166">
        <v>80</v>
      </c>
      <c r="H35" s="55">
        <v>20</v>
      </c>
      <c r="I35" s="1">
        <v>20</v>
      </c>
      <c r="J35" s="1">
        <v>20</v>
      </c>
      <c r="K35" s="42">
        <v>20</v>
      </c>
      <c r="L35" s="121">
        <v>11</v>
      </c>
      <c r="M35" s="120">
        <v>20</v>
      </c>
      <c r="N35" s="120">
        <v>22</v>
      </c>
      <c r="O35" s="122">
        <v>12</v>
      </c>
      <c r="P35" s="81">
        <f t="shared" si="4"/>
        <v>0.55000000000000004</v>
      </c>
      <c r="Q35" s="106">
        <f t="shared" si="1"/>
        <v>1</v>
      </c>
      <c r="R35" s="107">
        <f t="shared" si="2"/>
        <v>1.1000000000000001</v>
      </c>
      <c r="S35" s="107">
        <f t="shared" si="2"/>
        <v>0.6</v>
      </c>
      <c r="T35" s="81">
        <f t="shared" si="6"/>
        <v>0.77500000000000002</v>
      </c>
      <c r="U35" s="173">
        <f t="shared" si="3"/>
        <v>1.05</v>
      </c>
      <c r="V35" s="173">
        <f t="shared" si="7"/>
        <v>0.85</v>
      </c>
      <c r="W35" s="149" t="s">
        <v>382</v>
      </c>
    </row>
    <row r="36" spans="2:23" ht="124.5" customHeight="1" x14ac:dyDescent="0.25">
      <c r="B36" s="3" t="s">
        <v>28</v>
      </c>
      <c r="C36" s="127" t="s">
        <v>107</v>
      </c>
      <c r="D36" s="128" t="s">
        <v>108</v>
      </c>
      <c r="E36" s="129" t="s">
        <v>51</v>
      </c>
      <c r="F36" s="130" t="s">
        <v>109</v>
      </c>
      <c r="G36" s="166">
        <v>80</v>
      </c>
      <c r="H36" s="55">
        <v>20</v>
      </c>
      <c r="I36" s="1">
        <v>20</v>
      </c>
      <c r="J36" s="1">
        <v>20</v>
      </c>
      <c r="K36" s="42">
        <v>20</v>
      </c>
      <c r="L36" s="121">
        <v>90</v>
      </c>
      <c r="M36" s="120">
        <v>0</v>
      </c>
      <c r="N36" s="120">
        <v>0</v>
      </c>
      <c r="O36" s="122">
        <v>0</v>
      </c>
      <c r="P36" s="81">
        <f t="shared" si="4"/>
        <v>4.5</v>
      </c>
      <c r="Q36" s="106">
        <f t="shared" si="1"/>
        <v>0</v>
      </c>
      <c r="R36" s="107">
        <f t="shared" si="2"/>
        <v>0</v>
      </c>
      <c r="S36" s="107">
        <f t="shared" si="2"/>
        <v>0</v>
      </c>
      <c r="T36" s="81">
        <f t="shared" si="6"/>
        <v>2.25</v>
      </c>
      <c r="U36" s="173">
        <f t="shared" si="3"/>
        <v>0</v>
      </c>
      <c r="V36" s="173">
        <f t="shared" si="7"/>
        <v>0</v>
      </c>
      <c r="W36" s="149" t="s">
        <v>341</v>
      </c>
    </row>
    <row r="37" spans="2:23" ht="126" customHeight="1" x14ac:dyDescent="0.25">
      <c r="B37" s="53" t="s">
        <v>110</v>
      </c>
      <c r="C37" s="60" t="s">
        <v>111</v>
      </c>
      <c r="D37" s="60" t="s">
        <v>112</v>
      </c>
      <c r="E37" s="131" t="s">
        <v>51</v>
      </c>
      <c r="F37" s="138" t="s">
        <v>113</v>
      </c>
      <c r="G37" s="144">
        <v>22</v>
      </c>
      <c r="H37" s="55">
        <v>3</v>
      </c>
      <c r="I37" s="1">
        <v>8</v>
      </c>
      <c r="J37" s="1">
        <v>7</v>
      </c>
      <c r="K37" s="42">
        <v>4</v>
      </c>
      <c r="L37" s="121">
        <v>12</v>
      </c>
      <c r="M37" s="120">
        <v>13</v>
      </c>
      <c r="N37" s="120">
        <v>10</v>
      </c>
      <c r="O37" s="122">
        <v>17</v>
      </c>
      <c r="P37" s="81">
        <f t="shared" si="4"/>
        <v>4</v>
      </c>
      <c r="Q37" s="106">
        <f t="shared" si="1"/>
        <v>1.625</v>
      </c>
      <c r="R37" s="107">
        <f t="shared" si="2"/>
        <v>1.4285714285714286</v>
      </c>
      <c r="S37" s="107">
        <f t="shared" si="2"/>
        <v>4.25</v>
      </c>
      <c r="T37" s="81">
        <f t="shared" si="6"/>
        <v>2.2727272727272729</v>
      </c>
      <c r="U37" s="173">
        <f t="shared" si="3"/>
        <v>1.5333333333333334</v>
      </c>
      <c r="V37" s="173">
        <f t="shared" si="7"/>
        <v>2.4545454545454546</v>
      </c>
      <c r="W37" s="149" t="s">
        <v>392</v>
      </c>
    </row>
    <row r="38" spans="2:23" ht="109.5" customHeight="1" x14ac:dyDescent="0.25">
      <c r="B38" s="3" t="s">
        <v>28</v>
      </c>
      <c r="C38" s="127" t="s">
        <v>114</v>
      </c>
      <c r="D38" s="128" t="s">
        <v>115</v>
      </c>
      <c r="E38" s="129" t="s">
        <v>51</v>
      </c>
      <c r="F38" s="130" t="s">
        <v>116</v>
      </c>
      <c r="G38" s="166">
        <v>240</v>
      </c>
      <c r="H38" s="55">
        <v>50</v>
      </c>
      <c r="I38" s="1">
        <v>80</v>
      </c>
      <c r="J38" s="1">
        <v>80</v>
      </c>
      <c r="K38" s="42">
        <v>30</v>
      </c>
      <c r="L38" s="121">
        <v>515</v>
      </c>
      <c r="M38" s="120">
        <v>1251</v>
      </c>
      <c r="N38" s="120">
        <v>2025</v>
      </c>
      <c r="O38" s="122">
        <v>2859</v>
      </c>
      <c r="P38" s="81">
        <f t="shared" si="4"/>
        <v>10.3</v>
      </c>
      <c r="Q38" s="106">
        <f t="shared" si="1"/>
        <v>15.637499999999999</v>
      </c>
      <c r="R38" s="107">
        <f t="shared" si="2"/>
        <v>25.3125</v>
      </c>
      <c r="S38" s="107">
        <f t="shared" si="2"/>
        <v>95.3</v>
      </c>
      <c r="T38" s="81">
        <f t="shared" si="6"/>
        <v>13.584615384615384</v>
      </c>
      <c r="U38" s="173">
        <f t="shared" si="3"/>
        <v>20.475000000000001</v>
      </c>
      <c r="V38" s="173">
        <f t="shared" si="7"/>
        <v>44.4</v>
      </c>
      <c r="W38" s="149" t="s">
        <v>393</v>
      </c>
    </row>
    <row r="39" spans="2:23" ht="134.25" customHeight="1" x14ac:dyDescent="0.25">
      <c r="B39" s="3" t="s">
        <v>28</v>
      </c>
      <c r="C39" s="127" t="s">
        <v>117</v>
      </c>
      <c r="D39" s="128" t="s">
        <v>118</v>
      </c>
      <c r="E39" s="129" t="s">
        <v>51</v>
      </c>
      <c r="F39" s="130" t="s">
        <v>119</v>
      </c>
      <c r="G39" s="166">
        <v>26</v>
      </c>
      <c r="H39" s="55">
        <v>5</v>
      </c>
      <c r="I39" s="1">
        <v>7</v>
      </c>
      <c r="J39" s="1">
        <v>7</v>
      </c>
      <c r="K39" s="42">
        <v>7</v>
      </c>
      <c r="L39" s="121">
        <v>76</v>
      </c>
      <c r="M39" s="120">
        <v>48</v>
      </c>
      <c r="N39" s="120">
        <v>7</v>
      </c>
      <c r="O39" s="122">
        <v>7</v>
      </c>
      <c r="P39" s="81">
        <f t="shared" si="4"/>
        <v>15.2</v>
      </c>
      <c r="Q39" s="106">
        <f t="shared" si="1"/>
        <v>6.8571428571428568</v>
      </c>
      <c r="R39" s="107">
        <f t="shared" si="2"/>
        <v>1</v>
      </c>
      <c r="S39" s="107">
        <f t="shared" si="2"/>
        <v>1</v>
      </c>
      <c r="T39" s="81">
        <f t="shared" si="6"/>
        <v>10.333333333333334</v>
      </c>
      <c r="U39" s="173">
        <f t="shared" si="3"/>
        <v>3.9285714285714284</v>
      </c>
      <c r="V39" s="173">
        <f t="shared" si="7"/>
        <v>1</v>
      </c>
      <c r="W39" s="149" t="s">
        <v>342</v>
      </c>
    </row>
    <row r="40" spans="2:23" ht="125.25" customHeight="1" x14ac:dyDescent="0.25">
      <c r="B40" s="3" t="s">
        <v>28</v>
      </c>
      <c r="C40" s="127" t="s">
        <v>120</v>
      </c>
      <c r="D40" s="128" t="s">
        <v>121</v>
      </c>
      <c r="E40" s="129" t="s">
        <v>51</v>
      </c>
      <c r="F40" s="130" t="s">
        <v>122</v>
      </c>
      <c r="G40" s="166">
        <v>10</v>
      </c>
      <c r="H40" s="55">
        <v>2</v>
      </c>
      <c r="I40" s="1">
        <v>4</v>
      </c>
      <c r="J40" s="1">
        <v>3</v>
      </c>
      <c r="K40" s="42">
        <v>1</v>
      </c>
      <c r="L40" s="121">
        <v>0</v>
      </c>
      <c r="M40" s="120">
        <v>0</v>
      </c>
      <c r="N40" s="120">
        <v>1</v>
      </c>
      <c r="O40" s="122">
        <v>13</v>
      </c>
      <c r="P40" s="81">
        <f t="shared" si="4"/>
        <v>0</v>
      </c>
      <c r="Q40" s="106">
        <f t="shared" si="1"/>
        <v>0</v>
      </c>
      <c r="R40" s="107">
        <f t="shared" si="2"/>
        <v>0.33333333333333331</v>
      </c>
      <c r="S40" s="107">
        <f t="shared" si="2"/>
        <v>13</v>
      </c>
      <c r="T40" s="81">
        <f t="shared" si="6"/>
        <v>0</v>
      </c>
      <c r="U40" s="173">
        <f t="shared" si="3"/>
        <v>0.14285714285714285</v>
      </c>
      <c r="V40" s="173">
        <f t="shared" si="7"/>
        <v>3.5</v>
      </c>
      <c r="W40" s="149" t="s">
        <v>431</v>
      </c>
    </row>
    <row r="41" spans="2:23" ht="112.5" customHeight="1" x14ac:dyDescent="0.25">
      <c r="B41" s="3" t="s">
        <v>28</v>
      </c>
      <c r="C41" s="127" t="s">
        <v>123</v>
      </c>
      <c r="D41" s="128" t="s">
        <v>124</v>
      </c>
      <c r="E41" s="129" t="s">
        <v>51</v>
      </c>
      <c r="F41" s="130" t="s">
        <v>125</v>
      </c>
      <c r="G41" s="166">
        <v>94</v>
      </c>
      <c r="H41" s="55"/>
      <c r="I41" s="1">
        <v>94</v>
      </c>
      <c r="J41" s="1"/>
      <c r="K41" s="42"/>
      <c r="L41" s="121">
        <v>0</v>
      </c>
      <c r="M41" s="120">
        <v>0</v>
      </c>
      <c r="N41" s="120">
        <v>0</v>
      </c>
      <c r="O41" s="122">
        <v>0</v>
      </c>
      <c r="P41" s="81" t="str">
        <f t="shared" si="4"/>
        <v>100%</v>
      </c>
      <c r="Q41" s="106">
        <f t="shared" si="1"/>
        <v>0</v>
      </c>
      <c r="R41" s="107" t="str">
        <f t="shared" si="2"/>
        <v>100%</v>
      </c>
      <c r="S41" s="107" t="str">
        <f t="shared" si="2"/>
        <v>100%</v>
      </c>
      <c r="T41" s="81">
        <f t="shared" si="6"/>
        <v>0</v>
      </c>
      <c r="U41" s="173">
        <f t="shared" si="3"/>
        <v>0</v>
      </c>
      <c r="V41" s="173" t="str">
        <f t="shared" si="7"/>
        <v>100%</v>
      </c>
      <c r="W41" s="149" t="s">
        <v>343</v>
      </c>
    </row>
    <row r="42" spans="2:23" ht="114" customHeight="1" x14ac:dyDescent="0.25">
      <c r="B42" s="3" t="s">
        <v>28</v>
      </c>
      <c r="C42" s="127" t="s">
        <v>126</v>
      </c>
      <c r="D42" s="128" t="s">
        <v>127</v>
      </c>
      <c r="E42" s="129" t="s">
        <v>51</v>
      </c>
      <c r="F42" s="130" t="s">
        <v>128</v>
      </c>
      <c r="G42" s="166">
        <v>6</v>
      </c>
      <c r="H42" s="55">
        <v>1</v>
      </c>
      <c r="I42" s="1">
        <v>2</v>
      </c>
      <c r="J42" s="1">
        <v>2</v>
      </c>
      <c r="K42" s="42">
        <v>1</v>
      </c>
      <c r="L42" s="121">
        <v>8</v>
      </c>
      <c r="M42" s="120">
        <v>3</v>
      </c>
      <c r="N42" s="120">
        <v>4</v>
      </c>
      <c r="O42" s="122">
        <v>2</v>
      </c>
      <c r="P42" s="81">
        <f t="shared" si="4"/>
        <v>8</v>
      </c>
      <c r="Q42" s="106">
        <f t="shared" si="1"/>
        <v>1.5</v>
      </c>
      <c r="R42" s="107">
        <f t="shared" si="2"/>
        <v>2</v>
      </c>
      <c r="S42" s="107">
        <f t="shared" si="2"/>
        <v>2</v>
      </c>
      <c r="T42" s="81">
        <f t="shared" si="6"/>
        <v>3.6666666666666665</v>
      </c>
      <c r="U42" s="173">
        <f t="shared" si="3"/>
        <v>1.75</v>
      </c>
      <c r="V42" s="173">
        <f t="shared" si="7"/>
        <v>2</v>
      </c>
      <c r="W42" s="149" t="s">
        <v>394</v>
      </c>
    </row>
    <row r="43" spans="2:23" ht="131.25" x14ac:dyDescent="0.25">
      <c r="B43" s="53" t="s">
        <v>129</v>
      </c>
      <c r="C43" s="132" t="s">
        <v>130</v>
      </c>
      <c r="D43" s="132" t="s">
        <v>131</v>
      </c>
      <c r="E43" s="133" t="s">
        <v>51</v>
      </c>
      <c r="F43" s="140" t="s">
        <v>132</v>
      </c>
      <c r="G43" s="166">
        <v>19786</v>
      </c>
      <c r="H43" s="55">
        <v>4948</v>
      </c>
      <c r="I43" s="1">
        <v>4946</v>
      </c>
      <c r="J43" s="1">
        <v>4946</v>
      </c>
      <c r="K43" s="42">
        <v>4946</v>
      </c>
      <c r="L43" s="121">
        <v>11790</v>
      </c>
      <c r="M43" s="120">
        <v>3017</v>
      </c>
      <c r="N43" s="120">
        <v>2031</v>
      </c>
      <c r="O43" s="122">
        <v>1357</v>
      </c>
      <c r="P43" s="81">
        <f t="shared" si="4"/>
        <v>2.3827809215844784</v>
      </c>
      <c r="Q43" s="106">
        <f t="shared" si="1"/>
        <v>0.60998786898503843</v>
      </c>
      <c r="R43" s="107">
        <f t="shared" si="2"/>
        <v>0.4106348564496563</v>
      </c>
      <c r="S43" s="107">
        <f t="shared" si="2"/>
        <v>0.27436312171451677</v>
      </c>
      <c r="T43" s="81">
        <f t="shared" si="6"/>
        <v>1.4965635738831615</v>
      </c>
      <c r="U43" s="173">
        <f t="shared" si="3"/>
        <v>0.51031136271734734</v>
      </c>
      <c r="V43" s="173">
        <f t="shared" si="7"/>
        <v>0.34249898908208654</v>
      </c>
      <c r="W43" s="149" t="s">
        <v>349</v>
      </c>
    </row>
    <row r="44" spans="2:23" ht="102.75" x14ac:dyDescent="0.25">
      <c r="B44" s="3" t="s">
        <v>28</v>
      </c>
      <c r="C44" s="127" t="s">
        <v>133</v>
      </c>
      <c r="D44" s="128" t="s">
        <v>134</v>
      </c>
      <c r="E44" s="129" t="s">
        <v>51</v>
      </c>
      <c r="F44" s="130" t="s">
        <v>135</v>
      </c>
      <c r="G44" s="166">
        <v>2930</v>
      </c>
      <c r="H44" s="55">
        <v>733</v>
      </c>
      <c r="I44" s="1">
        <v>733</v>
      </c>
      <c r="J44" s="1">
        <v>732</v>
      </c>
      <c r="K44" s="42">
        <v>732</v>
      </c>
      <c r="L44" s="121">
        <v>685</v>
      </c>
      <c r="M44" s="120">
        <v>1619</v>
      </c>
      <c r="N44" s="120">
        <v>1625</v>
      </c>
      <c r="O44" s="122">
        <v>1444</v>
      </c>
      <c r="P44" s="81">
        <f t="shared" si="4"/>
        <v>0.93451568894952253</v>
      </c>
      <c r="Q44" s="106">
        <f t="shared" si="1"/>
        <v>2.2087312414733971</v>
      </c>
      <c r="R44" s="107">
        <f t="shared" si="2"/>
        <v>2.2199453551912569</v>
      </c>
      <c r="S44" s="107">
        <f t="shared" si="2"/>
        <v>1.9726775956284153</v>
      </c>
      <c r="T44" s="81">
        <f t="shared" si="6"/>
        <v>1.5716234652114598</v>
      </c>
      <c r="U44" s="173">
        <f t="shared" si="3"/>
        <v>2.214334470989761</v>
      </c>
      <c r="V44" s="173">
        <f t="shared" si="7"/>
        <v>2.096311475409836</v>
      </c>
      <c r="W44" s="149" t="s">
        <v>350</v>
      </c>
    </row>
    <row r="45" spans="2:23" ht="102.75" x14ac:dyDescent="0.25">
      <c r="B45" s="3" t="s">
        <v>28</v>
      </c>
      <c r="C45" s="127" t="s">
        <v>136</v>
      </c>
      <c r="D45" s="128" t="s">
        <v>137</v>
      </c>
      <c r="E45" s="129" t="s">
        <v>51</v>
      </c>
      <c r="F45" s="130" t="s">
        <v>138</v>
      </c>
      <c r="G45" s="166">
        <v>2950</v>
      </c>
      <c r="H45" s="55">
        <v>738</v>
      </c>
      <c r="I45" s="1">
        <v>737</v>
      </c>
      <c r="J45" s="1">
        <v>737</v>
      </c>
      <c r="K45" s="42">
        <v>738</v>
      </c>
      <c r="L45" s="121">
        <v>1240</v>
      </c>
      <c r="M45" s="120">
        <v>367</v>
      </c>
      <c r="N45" s="120">
        <v>457</v>
      </c>
      <c r="O45" s="122">
        <v>954</v>
      </c>
      <c r="P45" s="81">
        <f t="shared" si="4"/>
        <v>1.6802168021680217</v>
      </c>
      <c r="Q45" s="106">
        <f t="shared" si="1"/>
        <v>0.49796472184531887</v>
      </c>
      <c r="R45" s="107">
        <f t="shared" si="2"/>
        <v>0.6200814111261872</v>
      </c>
      <c r="S45" s="107">
        <f t="shared" si="2"/>
        <v>1.2926829268292683</v>
      </c>
      <c r="T45" s="81">
        <f t="shared" si="6"/>
        <v>1.0894915254237287</v>
      </c>
      <c r="U45" s="173">
        <f t="shared" si="3"/>
        <v>0.55902306648575306</v>
      </c>
      <c r="V45" s="173">
        <f t="shared" si="7"/>
        <v>0.95661016949152544</v>
      </c>
      <c r="W45" s="149" t="s">
        <v>351</v>
      </c>
    </row>
    <row r="46" spans="2:23" ht="102.75" x14ac:dyDescent="0.25">
      <c r="B46" s="3" t="s">
        <v>28</v>
      </c>
      <c r="C46" s="127" t="s">
        <v>139</v>
      </c>
      <c r="D46" s="128" t="s">
        <v>140</v>
      </c>
      <c r="E46" s="129" t="s">
        <v>51</v>
      </c>
      <c r="F46" s="130" t="s">
        <v>141</v>
      </c>
      <c r="G46" s="166">
        <v>289</v>
      </c>
      <c r="H46" s="55">
        <v>73</v>
      </c>
      <c r="I46" s="1">
        <v>72</v>
      </c>
      <c r="J46" s="1">
        <v>72</v>
      </c>
      <c r="K46" s="42">
        <v>72</v>
      </c>
      <c r="L46" s="121">
        <v>116</v>
      </c>
      <c r="M46" s="120">
        <v>88</v>
      </c>
      <c r="N46" s="120">
        <v>83</v>
      </c>
      <c r="O46" s="122">
        <v>123</v>
      </c>
      <c r="P46" s="81">
        <f t="shared" si="4"/>
        <v>1.5890410958904109</v>
      </c>
      <c r="Q46" s="106">
        <f t="shared" si="1"/>
        <v>1.2222222222222223</v>
      </c>
      <c r="R46" s="107">
        <f t="shared" si="2"/>
        <v>1.1527777777777777</v>
      </c>
      <c r="S46" s="107">
        <f t="shared" si="2"/>
        <v>1.7083333333333333</v>
      </c>
      <c r="T46" s="81">
        <f t="shared" si="6"/>
        <v>1.4068965517241379</v>
      </c>
      <c r="U46" s="173">
        <f t="shared" si="3"/>
        <v>1.1875</v>
      </c>
      <c r="V46" s="173">
        <f t="shared" si="7"/>
        <v>1.4305555555555556</v>
      </c>
      <c r="W46" s="149" t="s">
        <v>352</v>
      </c>
    </row>
    <row r="47" spans="2:23" ht="102" customHeight="1" x14ac:dyDescent="0.25">
      <c r="B47" s="3" t="s">
        <v>28</v>
      </c>
      <c r="C47" s="127" t="s">
        <v>142</v>
      </c>
      <c r="D47" s="128" t="s">
        <v>143</v>
      </c>
      <c r="E47" s="129" t="s">
        <v>51</v>
      </c>
      <c r="F47" s="130" t="s">
        <v>144</v>
      </c>
      <c r="G47" s="166">
        <v>8820</v>
      </c>
      <c r="H47" s="55">
        <v>2205</v>
      </c>
      <c r="I47" s="1">
        <v>2205</v>
      </c>
      <c r="J47" s="1">
        <v>2205</v>
      </c>
      <c r="K47" s="42">
        <v>2205</v>
      </c>
      <c r="L47" s="121">
        <v>1867</v>
      </c>
      <c r="M47" s="120">
        <v>1339</v>
      </c>
      <c r="N47" s="120">
        <v>1655</v>
      </c>
      <c r="O47" s="122">
        <v>1223</v>
      </c>
      <c r="P47" s="81">
        <f t="shared" si="4"/>
        <v>0.84671201814058961</v>
      </c>
      <c r="Q47" s="106">
        <f t="shared" si="1"/>
        <v>0.60725623582766441</v>
      </c>
      <c r="R47" s="107">
        <f t="shared" si="2"/>
        <v>0.75056689342403626</v>
      </c>
      <c r="S47" s="107">
        <f t="shared" si="2"/>
        <v>0.55464852607709747</v>
      </c>
      <c r="T47" s="81">
        <f t="shared" si="6"/>
        <v>0.72698412698412695</v>
      </c>
      <c r="U47" s="173">
        <f t="shared" si="3"/>
        <v>0.67891156462585034</v>
      </c>
      <c r="V47" s="173">
        <f t="shared" si="7"/>
        <v>0.65260770975056692</v>
      </c>
      <c r="W47" s="149" t="s">
        <v>353</v>
      </c>
    </row>
    <row r="48" spans="2:23" ht="117" x14ac:dyDescent="0.25">
      <c r="B48" s="3" t="s">
        <v>28</v>
      </c>
      <c r="C48" s="127" t="s">
        <v>145</v>
      </c>
      <c r="D48" s="128" t="s">
        <v>146</v>
      </c>
      <c r="E48" s="129" t="s">
        <v>51</v>
      </c>
      <c r="F48" s="130" t="s">
        <v>147</v>
      </c>
      <c r="G48" s="166">
        <v>368</v>
      </c>
      <c r="H48" s="55">
        <v>92</v>
      </c>
      <c r="I48" s="1">
        <v>92</v>
      </c>
      <c r="J48" s="1">
        <v>92</v>
      </c>
      <c r="K48" s="42">
        <v>92</v>
      </c>
      <c r="L48" s="121">
        <v>105</v>
      </c>
      <c r="M48" s="120">
        <v>171</v>
      </c>
      <c r="N48" s="120">
        <v>111</v>
      </c>
      <c r="O48" s="122">
        <v>136</v>
      </c>
      <c r="P48" s="81">
        <f t="shared" si="4"/>
        <v>1.1413043478260869</v>
      </c>
      <c r="Q48" s="106">
        <f t="shared" si="1"/>
        <v>1.8586956521739131</v>
      </c>
      <c r="R48" s="107">
        <f t="shared" si="2"/>
        <v>1.2065217391304348</v>
      </c>
      <c r="S48" s="107">
        <f t="shared" si="2"/>
        <v>1.4782608695652173</v>
      </c>
      <c r="T48" s="81">
        <f t="shared" si="6"/>
        <v>1.5</v>
      </c>
      <c r="U48" s="173">
        <f t="shared" si="3"/>
        <v>1.5326086956521738</v>
      </c>
      <c r="V48" s="173">
        <f t="shared" si="7"/>
        <v>1.3423913043478262</v>
      </c>
      <c r="W48" s="149" t="s">
        <v>354</v>
      </c>
    </row>
    <row r="49" spans="2:23" ht="102.75" x14ac:dyDescent="0.25">
      <c r="B49" s="3" t="s">
        <v>28</v>
      </c>
      <c r="C49" s="127" t="s">
        <v>148</v>
      </c>
      <c r="D49" s="128" t="s">
        <v>149</v>
      </c>
      <c r="E49" s="129" t="s">
        <v>51</v>
      </c>
      <c r="F49" s="130" t="s">
        <v>150</v>
      </c>
      <c r="G49" s="166">
        <v>19786</v>
      </c>
      <c r="H49" s="55">
        <v>4948</v>
      </c>
      <c r="I49" s="1">
        <v>4946</v>
      </c>
      <c r="J49" s="1">
        <v>4946</v>
      </c>
      <c r="K49" s="1">
        <v>4946</v>
      </c>
      <c r="L49" s="121">
        <v>11790</v>
      </c>
      <c r="M49" s="120">
        <v>3017</v>
      </c>
      <c r="N49" s="120">
        <v>2031</v>
      </c>
      <c r="O49" s="122">
        <v>1257</v>
      </c>
      <c r="P49" s="81">
        <f t="shared" si="4"/>
        <v>2.3827809215844784</v>
      </c>
      <c r="Q49" s="106">
        <f t="shared" si="1"/>
        <v>0.60998786898503843</v>
      </c>
      <c r="R49" s="107">
        <f t="shared" si="2"/>
        <v>0.4106348564496563</v>
      </c>
      <c r="S49" s="107">
        <f t="shared" si="2"/>
        <v>0.25414476344520825</v>
      </c>
      <c r="T49" s="81">
        <f t="shared" si="6"/>
        <v>1.4965635738831615</v>
      </c>
      <c r="U49" s="173">
        <f t="shared" si="3"/>
        <v>0.51031136271734734</v>
      </c>
      <c r="V49" s="173">
        <f t="shared" si="7"/>
        <v>0.33238980994743228</v>
      </c>
      <c r="W49" s="149" t="s">
        <v>355</v>
      </c>
    </row>
    <row r="50" spans="2:23" ht="102.75" x14ac:dyDescent="0.25">
      <c r="B50" s="3" t="s">
        <v>28</v>
      </c>
      <c r="C50" s="127" t="s">
        <v>151</v>
      </c>
      <c r="D50" s="128" t="s">
        <v>152</v>
      </c>
      <c r="E50" s="129" t="s">
        <v>51</v>
      </c>
      <c r="F50" s="130" t="s">
        <v>153</v>
      </c>
      <c r="G50" s="166">
        <v>2950</v>
      </c>
      <c r="H50" s="55">
        <v>738</v>
      </c>
      <c r="I50" s="1">
        <v>737</v>
      </c>
      <c r="J50" s="1">
        <v>737</v>
      </c>
      <c r="K50" s="42">
        <v>738</v>
      </c>
      <c r="L50" s="121">
        <v>1289</v>
      </c>
      <c r="M50" s="120">
        <v>939</v>
      </c>
      <c r="N50" s="120">
        <v>982</v>
      </c>
      <c r="O50" s="122">
        <v>971</v>
      </c>
      <c r="P50" s="81">
        <f t="shared" si="4"/>
        <v>1.7466124661246611</v>
      </c>
      <c r="Q50" s="106">
        <f t="shared" si="1"/>
        <v>1.2740841248303936</v>
      </c>
      <c r="R50" s="107">
        <f t="shared" si="2"/>
        <v>1.3324287652645861</v>
      </c>
      <c r="S50" s="107">
        <f t="shared" si="2"/>
        <v>1.3157181571815719</v>
      </c>
      <c r="T50" s="81">
        <f t="shared" si="6"/>
        <v>1.5105084745762711</v>
      </c>
      <c r="U50" s="173">
        <f t="shared" si="3"/>
        <v>1.3032564450474897</v>
      </c>
      <c r="V50" s="173">
        <f t="shared" si="7"/>
        <v>1.3240677966101695</v>
      </c>
      <c r="W50" s="149" t="s">
        <v>356</v>
      </c>
    </row>
    <row r="51" spans="2:23" ht="125.25" customHeight="1" x14ac:dyDescent="0.25">
      <c r="B51" s="3" t="s">
        <v>28</v>
      </c>
      <c r="C51" s="127" t="s">
        <v>154</v>
      </c>
      <c r="D51" s="128" t="s">
        <v>155</v>
      </c>
      <c r="E51" s="129" t="s">
        <v>51</v>
      </c>
      <c r="F51" s="130" t="s">
        <v>156</v>
      </c>
      <c r="G51" s="166">
        <v>5040</v>
      </c>
      <c r="H51" s="55">
        <v>1260</v>
      </c>
      <c r="I51" s="1">
        <v>1260</v>
      </c>
      <c r="J51" s="1">
        <v>1260</v>
      </c>
      <c r="K51" s="42">
        <v>1260</v>
      </c>
      <c r="L51" s="121">
        <v>1605</v>
      </c>
      <c r="M51" s="120">
        <v>1577</v>
      </c>
      <c r="N51" s="120">
        <v>1195</v>
      </c>
      <c r="O51" s="122">
        <v>1077</v>
      </c>
      <c r="P51" s="81">
        <f t="shared" si="4"/>
        <v>1.2738095238095237</v>
      </c>
      <c r="Q51" s="106">
        <f t="shared" si="1"/>
        <v>1.2515873015873016</v>
      </c>
      <c r="R51" s="107">
        <f t="shared" si="2"/>
        <v>0.94841269841269837</v>
      </c>
      <c r="S51" s="107">
        <f t="shared" si="2"/>
        <v>0.85476190476190472</v>
      </c>
      <c r="T51" s="81">
        <f t="shared" si="6"/>
        <v>1.2626984126984127</v>
      </c>
      <c r="U51" s="173">
        <f t="shared" si="3"/>
        <v>1.1000000000000001</v>
      </c>
      <c r="V51" s="173">
        <f t="shared" si="7"/>
        <v>0.9015873015873016</v>
      </c>
      <c r="W51" s="149" t="s">
        <v>357</v>
      </c>
    </row>
    <row r="52" spans="2:23" ht="135.75" customHeight="1" x14ac:dyDescent="0.25">
      <c r="B52" s="3" t="s">
        <v>28</v>
      </c>
      <c r="C52" s="127" t="s">
        <v>157</v>
      </c>
      <c r="D52" s="128" t="s">
        <v>158</v>
      </c>
      <c r="E52" s="129" t="s">
        <v>51</v>
      </c>
      <c r="F52" s="130" t="s">
        <v>159</v>
      </c>
      <c r="G52" s="166">
        <v>108</v>
      </c>
      <c r="H52" s="55">
        <v>7</v>
      </c>
      <c r="I52" s="1">
        <v>58</v>
      </c>
      <c r="J52" s="1">
        <v>28</v>
      </c>
      <c r="K52" s="42">
        <v>15</v>
      </c>
      <c r="L52" s="121">
        <v>61</v>
      </c>
      <c r="M52" s="120">
        <v>100</v>
      </c>
      <c r="N52" s="120">
        <v>1</v>
      </c>
      <c r="O52" s="122">
        <v>4</v>
      </c>
      <c r="P52" s="81">
        <f t="shared" si="4"/>
        <v>8.7142857142857135</v>
      </c>
      <c r="Q52" s="106">
        <f t="shared" si="1"/>
        <v>1.7241379310344827</v>
      </c>
      <c r="R52" s="107">
        <f t="shared" si="2"/>
        <v>3.5714285714285712E-2</v>
      </c>
      <c r="S52" s="107">
        <f t="shared" si="2"/>
        <v>0.26666666666666666</v>
      </c>
      <c r="T52" s="81">
        <f t="shared" si="6"/>
        <v>2.476923076923077</v>
      </c>
      <c r="U52" s="173">
        <f t="shared" si="3"/>
        <v>1.1744186046511629</v>
      </c>
      <c r="V52" s="173">
        <f t="shared" si="7"/>
        <v>0.11627906976744186</v>
      </c>
      <c r="W52" s="149" t="s">
        <v>358</v>
      </c>
    </row>
    <row r="53" spans="2:23" ht="137.25" customHeight="1" x14ac:dyDescent="0.25">
      <c r="B53" s="3" t="s">
        <v>28</v>
      </c>
      <c r="C53" s="127" t="s">
        <v>160</v>
      </c>
      <c r="D53" s="128" t="s">
        <v>161</v>
      </c>
      <c r="E53" s="129" t="s">
        <v>51</v>
      </c>
      <c r="F53" s="130" t="s">
        <v>162</v>
      </c>
      <c r="G53" s="166">
        <v>53</v>
      </c>
      <c r="H53" s="55">
        <v>13</v>
      </c>
      <c r="I53" s="1">
        <v>14</v>
      </c>
      <c r="J53" s="1">
        <v>12</v>
      </c>
      <c r="K53" s="42">
        <v>14</v>
      </c>
      <c r="L53" s="121">
        <v>57</v>
      </c>
      <c r="M53" s="120">
        <v>32</v>
      </c>
      <c r="N53" s="120">
        <v>34</v>
      </c>
      <c r="O53" s="122">
        <v>55</v>
      </c>
      <c r="P53" s="81">
        <f t="shared" si="4"/>
        <v>4.384615384615385</v>
      </c>
      <c r="Q53" s="106">
        <f t="shared" si="1"/>
        <v>2.2857142857142856</v>
      </c>
      <c r="R53" s="107">
        <f t="shared" si="2"/>
        <v>2.8333333333333335</v>
      </c>
      <c r="S53" s="107">
        <f t="shared" si="2"/>
        <v>3.9285714285714284</v>
      </c>
      <c r="T53" s="81">
        <f>IFERROR(((L53+M53)/(H53+I53)),"100%")</f>
        <v>3.2962962962962963</v>
      </c>
      <c r="U53" s="173">
        <f t="shared" si="3"/>
        <v>2.5384615384615383</v>
      </c>
      <c r="V53" s="173">
        <f t="shared" si="7"/>
        <v>3.4230769230769229</v>
      </c>
      <c r="W53" s="149" t="s">
        <v>359</v>
      </c>
    </row>
    <row r="54" spans="2:23" ht="129" customHeight="1" x14ac:dyDescent="0.25">
      <c r="B54" s="3" t="s">
        <v>28</v>
      </c>
      <c r="C54" s="127" t="s">
        <v>163</v>
      </c>
      <c r="D54" s="128" t="s">
        <v>164</v>
      </c>
      <c r="E54" s="129" t="s">
        <v>51</v>
      </c>
      <c r="F54" s="130" t="s">
        <v>165</v>
      </c>
      <c r="G54" s="166">
        <v>100</v>
      </c>
      <c r="H54" s="55">
        <v>25</v>
      </c>
      <c r="I54" s="1">
        <v>25</v>
      </c>
      <c r="J54" s="1">
        <v>25</v>
      </c>
      <c r="K54" s="42">
        <v>25</v>
      </c>
      <c r="L54" s="121">
        <v>12</v>
      </c>
      <c r="M54" s="120">
        <v>12</v>
      </c>
      <c r="N54" s="120">
        <v>6</v>
      </c>
      <c r="O54" s="122">
        <v>7</v>
      </c>
      <c r="P54" s="81">
        <f t="shared" si="4"/>
        <v>0.48</v>
      </c>
      <c r="Q54" s="106">
        <f t="shared" si="1"/>
        <v>0.48</v>
      </c>
      <c r="R54" s="107">
        <f t="shared" si="2"/>
        <v>0.24</v>
      </c>
      <c r="S54" s="107">
        <f t="shared" si="2"/>
        <v>0.28000000000000003</v>
      </c>
      <c r="T54" s="81">
        <f>IFERROR(((L54+M54)/(H54+I54)),"100%")</f>
        <v>0.48</v>
      </c>
      <c r="U54" s="173">
        <f t="shared" si="3"/>
        <v>0.36</v>
      </c>
      <c r="V54" s="173">
        <f t="shared" si="7"/>
        <v>0.26</v>
      </c>
      <c r="W54" s="149" t="s">
        <v>360</v>
      </c>
    </row>
    <row r="55" spans="2:23" ht="127.5" customHeight="1" x14ac:dyDescent="0.25">
      <c r="B55" s="3" t="s">
        <v>28</v>
      </c>
      <c r="C55" s="127" t="s">
        <v>166</v>
      </c>
      <c r="D55" s="128" t="s">
        <v>167</v>
      </c>
      <c r="E55" s="129" t="s">
        <v>51</v>
      </c>
      <c r="F55" s="130" t="s">
        <v>168</v>
      </c>
      <c r="G55" s="166">
        <v>55</v>
      </c>
      <c r="H55" s="55">
        <v>19</v>
      </c>
      <c r="I55" s="1">
        <v>9</v>
      </c>
      <c r="J55" s="1">
        <v>10</v>
      </c>
      <c r="K55" s="42">
        <v>17</v>
      </c>
      <c r="L55" s="121">
        <v>86</v>
      </c>
      <c r="M55" s="120">
        <v>159</v>
      </c>
      <c r="N55" s="120">
        <v>221</v>
      </c>
      <c r="O55" s="122">
        <v>77</v>
      </c>
      <c r="P55" s="81">
        <f t="shared" si="4"/>
        <v>4.5263157894736841</v>
      </c>
      <c r="Q55" s="106">
        <f t="shared" si="1"/>
        <v>17.666666666666668</v>
      </c>
      <c r="R55" s="107">
        <f t="shared" si="2"/>
        <v>22.1</v>
      </c>
      <c r="S55" s="107">
        <f t="shared" si="2"/>
        <v>4.5294117647058822</v>
      </c>
      <c r="T55" s="81">
        <f>IFERROR(((L55+M55)/(H55+I55)),"100%")</f>
        <v>8.75</v>
      </c>
      <c r="U55" s="173">
        <f t="shared" si="3"/>
        <v>20</v>
      </c>
      <c r="V55" s="173">
        <f t="shared" si="7"/>
        <v>11.037037037037036</v>
      </c>
      <c r="W55" s="149" t="s">
        <v>361</v>
      </c>
    </row>
    <row r="56" spans="2:23" ht="123.75" customHeight="1" x14ac:dyDescent="0.25">
      <c r="B56" s="3" t="s">
        <v>28</v>
      </c>
      <c r="C56" s="127" t="s">
        <v>169</v>
      </c>
      <c r="D56" s="128" t="s">
        <v>170</v>
      </c>
      <c r="E56" s="129" t="s">
        <v>51</v>
      </c>
      <c r="F56" s="130" t="s">
        <v>171</v>
      </c>
      <c r="G56" s="166">
        <v>893500</v>
      </c>
      <c r="H56" s="55">
        <v>223375</v>
      </c>
      <c r="I56" s="1">
        <v>223375</v>
      </c>
      <c r="J56" s="1">
        <v>223375</v>
      </c>
      <c r="K56" s="42">
        <v>223375</v>
      </c>
      <c r="L56" s="121">
        <v>291943</v>
      </c>
      <c r="M56" s="120">
        <v>345641</v>
      </c>
      <c r="N56" s="120">
        <v>327081</v>
      </c>
      <c r="O56" s="122">
        <v>320768</v>
      </c>
      <c r="P56" s="81">
        <f t="shared" si="4"/>
        <v>1.3069636261891437</v>
      </c>
      <c r="Q56" s="106">
        <f t="shared" si="1"/>
        <v>1.5473575825405708</v>
      </c>
      <c r="R56" s="107">
        <f t="shared" si="2"/>
        <v>1.4642686066032458</v>
      </c>
      <c r="S56" s="107">
        <f t="shared" si="2"/>
        <v>1.436006715165081</v>
      </c>
      <c r="T56" s="81">
        <f t="shared" ref="T56:T75" si="9">IFERROR(((L56+M56)/(H56+I56)),"100%")</f>
        <v>1.4271606043648573</v>
      </c>
      <c r="U56" s="173">
        <f t="shared" si="3"/>
        <v>1.5058130945719082</v>
      </c>
      <c r="V56" s="173">
        <f t="shared" si="7"/>
        <v>1.4501376608841634</v>
      </c>
      <c r="W56" s="149" t="s">
        <v>362</v>
      </c>
    </row>
    <row r="57" spans="2:23" ht="88.5" x14ac:dyDescent="0.25">
      <c r="B57" s="3" t="s">
        <v>28</v>
      </c>
      <c r="C57" s="127" t="s">
        <v>172</v>
      </c>
      <c r="D57" s="128" t="s">
        <v>173</v>
      </c>
      <c r="E57" s="129" t="s">
        <v>51</v>
      </c>
      <c r="F57" s="130" t="s">
        <v>174</v>
      </c>
      <c r="G57" s="166">
        <v>2</v>
      </c>
      <c r="H57" s="55">
        <v>1</v>
      </c>
      <c r="I57" s="1">
        <v>1</v>
      </c>
      <c r="J57" s="1"/>
      <c r="K57" s="42"/>
      <c r="L57" s="121">
        <v>1</v>
      </c>
      <c r="M57" s="120">
        <v>1</v>
      </c>
      <c r="N57" s="120">
        <v>0</v>
      </c>
      <c r="O57" s="122">
        <v>0</v>
      </c>
      <c r="P57" s="81">
        <f t="shared" si="4"/>
        <v>1</v>
      </c>
      <c r="Q57" s="106">
        <f t="shared" si="1"/>
        <v>1</v>
      </c>
      <c r="R57" s="107" t="str">
        <f t="shared" si="2"/>
        <v>100%</v>
      </c>
      <c r="S57" s="107" t="str">
        <f t="shared" si="2"/>
        <v>100%</v>
      </c>
      <c r="T57" s="81">
        <f t="shared" si="9"/>
        <v>1</v>
      </c>
      <c r="U57" s="173">
        <f t="shared" si="3"/>
        <v>1</v>
      </c>
      <c r="V57" s="173" t="str">
        <f t="shared" si="7"/>
        <v>100%</v>
      </c>
      <c r="W57" s="149" t="s">
        <v>363</v>
      </c>
    </row>
    <row r="58" spans="2:23" ht="114" customHeight="1" x14ac:dyDescent="0.25">
      <c r="B58" s="53" t="s">
        <v>175</v>
      </c>
      <c r="C58" s="132" t="s">
        <v>176</v>
      </c>
      <c r="D58" s="132" t="s">
        <v>177</v>
      </c>
      <c r="E58" s="133" t="s">
        <v>51</v>
      </c>
      <c r="F58" s="140" t="s">
        <v>178</v>
      </c>
      <c r="G58" s="144">
        <v>40</v>
      </c>
      <c r="H58" s="55">
        <v>10</v>
      </c>
      <c r="I58" s="1">
        <v>10</v>
      </c>
      <c r="J58" s="1">
        <v>10</v>
      </c>
      <c r="K58" s="42">
        <v>10</v>
      </c>
      <c r="L58" s="121">
        <v>9</v>
      </c>
      <c r="M58" s="120">
        <v>10</v>
      </c>
      <c r="N58" s="120">
        <v>11</v>
      </c>
      <c r="O58" s="122">
        <v>9</v>
      </c>
      <c r="P58" s="81">
        <f t="shared" si="4"/>
        <v>0.9</v>
      </c>
      <c r="Q58" s="106">
        <f t="shared" si="1"/>
        <v>1</v>
      </c>
      <c r="R58" s="107">
        <f t="shared" si="2"/>
        <v>1.1000000000000001</v>
      </c>
      <c r="S58" s="107">
        <f t="shared" si="2"/>
        <v>0.9</v>
      </c>
      <c r="T58" s="81">
        <f t="shared" si="9"/>
        <v>0.95</v>
      </c>
      <c r="U58" s="173">
        <f t="shared" si="3"/>
        <v>1.05</v>
      </c>
      <c r="V58" s="173">
        <f t="shared" si="7"/>
        <v>1</v>
      </c>
      <c r="W58" s="149" t="s">
        <v>398</v>
      </c>
    </row>
    <row r="59" spans="2:23" ht="133.5" customHeight="1" x14ac:dyDescent="0.25">
      <c r="B59" s="3" t="s">
        <v>28</v>
      </c>
      <c r="C59" s="127" t="s">
        <v>179</v>
      </c>
      <c r="D59" s="128" t="s">
        <v>180</v>
      </c>
      <c r="E59" s="129" t="s">
        <v>51</v>
      </c>
      <c r="F59" s="130" t="s">
        <v>181</v>
      </c>
      <c r="G59" s="166">
        <v>400</v>
      </c>
      <c r="H59" s="55">
        <v>100</v>
      </c>
      <c r="I59" s="1">
        <v>100</v>
      </c>
      <c r="J59" s="1">
        <v>100</v>
      </c>
      <c r="K59" s="42">
        <v>100</v>
      </c>
      <c r="L59" s="121">
        <v>106</v>
      </c>
      <c r="M59" s="120">
        <v>66</v>
      </c>
      <c r="N59" s="120">
        <v>45</v>
      </c>
      <c r="O59" s="122">
        <v>64</v>
      </c>
      <c r="P59" s="81">
        <f t="shared" si="4"/>
        <v>1.06</v>
      </c>
      <c r="Q59" s="106">
        <f t="shared" si="1"/>
        <v>0.66</v>
      </c>
      <c r="R59" s="107">
        <f t="shared" si="2"/>
        <v>0.45</v>
      </c>
      <c r="S59" s="107">
        <f t="shared" si="2"/>
        <v>0.64</v>
      </c>
      <c r="T59" s="81">
        <f t="shared" si="9"/>
        <v>0.86</v>
      </c>
      <c r="U59" s="173">
        <f t="shared" si="3"/>
        <v>0.55500000000000005</v>
      </c>
      <c r="V59" s="173">
        <f t="shared" si="7"/>
        <v>0.54500000000000004</v>
      </c>
      <c r="W59" s="149" t="s">
        <v>344</v>
      </c>
    </row>
    <row r="60" spans="2:23" ht="116.25" customHeight="1" x14ac:dyDescent="0.25">
      <c r="B60" s="3" t="s">
        <v>28</v>
      </c>
      <c r="C60" s="127" t="s">
        <v>182</v>
      </c>
      <c r="D60" s="128" t="s">
        <v>183</v>
      </c>
      <c r="E60" s="129" t="s">
        <v>51</v>
      </c>
      <c r="F60" s="130" t="s">
        <v>184</v>
      </c>
      <c r="G60" s="166">
        <v>20</v>
      </c>
      <c r="H60" s="55">
        <v>5</v>
      </c>
      <c r="I60" s="1">
        <v>5</v>
      </c>
      <c r="J60" s="1">
        <v>5</v>
      </c>
      <c r="K60" s="42">
        <v>5</v>
      </c>
      <c r="L60" s="121">
        <v>0</v>
      </c>
      <c r="M60" s="120">
        <v>0</v>
      </c>
      <c r="N60" s="120">
        <v>0</v>
      </c>
      <c r="O60" s="122">
        <v>0</v>
      </c>
      <c r="P60" s="81">
        <f t="shared" si="4"/>
        <v>0</v>
      </c>
      <c r="Q60" s="106">
        <f t="shared" si="1"/>
        <v>0</v>
      </c>
      <c r="R60" s="107">
        <f t="shared" si="2"/>
        <v>0</v>
      </c>
      <c r="S60" s="107">
        <f t="shared" si="2"/>
        <v>0</v>
      </c>
      <c r="T60" s="81">
        <f t="shared" si="9"/>
        <v>0</v>
      </c>
      <c r="U60" s="173">
        <f t="shared" si="3"/>
        <v>0</v>
      </c>
      <c r="V60" s="173">
        <f t="shared" si="7"/>
        <v>0</v>
      </c>
      <c r="W60" s="149" t="s">
        <v>345</v>
      </c>
    </row>
    <row r="61" spans="2:23" ht="117" customHeight="1" x14ac:dyDescent="0.25">
      <c r="B61" s="3" t="s">
        <v>28</v>
      </c>
      <c r="C61" s="127" t="s">
        <v>185</v>
      </c>
      <c r="D61" s="128" t="s">
        <v>186</v>
      </c>
      <c r="E61" s="129" t="s">
        <v>51</v>
      </c>
      <c r="F61" s="130" t="s">
        <v>187</v>
      </c>
      <c r="G61" s="166">
        <v>114</v>
      </c>
      <c r="H61" s="55">
        <v>28</v>
      </c>
      <c r="I61" s="1">
        <v>28</v>
      </c>
      <c r="J61" s="1">
        <v>29</v>
      </c>
      <c r="K61" s="42">
        <v>29</v>
      </c>
      <c r="L61" s="121">
        <v>15</v>
      </c>
      <c r="M61" s="120">
        <v>5</v>
      </c>
      <c r="N61" s="120">
        <v>31</v>
      </c>
      <c r="O61" s="122">
        <v>25</v>
      </c>
      <c r="P61" s="81">
        <f t="shared" si="4"/>
        <v>0.5357142857142857</v>
      </c>
      <c r="Q61" s="106">
        <f t="shared" si="1"/>
        <v>0.17857142857142858</v>
      </c>
      <c r="R61" s="107">
        <f t="shared" si="2"/>
        <v>1.0689655172413792</v>
      </c>
      <c r="S61" s="107">
        <f t="shared" si="2"/>
        <v>0.86206896551724133</v>
      </c>
      <c r="T61" s="81">
        <f t="shared" si="9"/>
        <v>0.35714285714285715</v>
      </c>
      <c r="U61" s="173">
        <f t="shared" si="3"/>
        <v>0.63157894736842102</v>
      </c>
      <c r="V61" s="173">
        <f t="shared" si="7"/>
        <v>0.96551724137931039</v>
      </c>
      <c r="W61" s="149" t="s">
        <v>346</v>
      </c>
    </row>
    <row r="62" spans="2:23" ht="104.25" x14ac:dyDescent="0.25">
      <c r="B62" s="3" t="s">
        <v>28</v>
      </c>
      <c r="C62" s="127" t="s">
        <v>188</v>
      </c>
      <c r="D62" s="128" t="s">
        <v>189</v>
      </c>
      <c r="E62" s="129" t="s">
        <v>51</v>
      </c>
      <c r="F62" s="130" t="s">
        <v>190</v>
      </c>
      <c r="G62" s="166">
        <v>40</v>
      </c>
      <c r="H62" s="55">
        <v>10</v>
      </c>
      <c r="I62" s="1">
        <v>10</v>
      </c>
      <c r="J62" s="1">
        <v>10</v>
      </c>
      <c r="K62" s="42">
        <v>10</v>
      </c>
      <c r="L62" s="121">
        <v>9</v>
      </c>
      <c r="M62" s="120">
        <v>10</v>
      </c>
      <c r="N62" s="120">
        <v>11</v>
      </c>
      <c r="O62" s="122">
        <v>10</v>
      </c>
      <c r="P62" s="81">
        <f t="shared" si="4"/>
        <v>0.9</v>
      </c>
      <c r="Q62" s="106">
        <f t="shared" si="1"/>
        <v>1</v>
      </c>
      <c r="R62" s="107">
        <f t="shared" si="2"/>
        <v>1.1000000000000001</v>
      </c>
      <c r="S62" s="107">
        <f t="shared" si="2"/>
        <v>1</v>
      </c>
      <c r="T62" s="81">
        <f t="shared" si="9"/>
        <v>0.95</v>
      </c>
      <c r="U62" s="173">
        <f t="shared" si="3"/>
        <v>1.05</v>
      </c>
      <c r="V62" s="173">
        <f t="shared" si="7"/>
        <v>1.05</v>
      </c>
      <c r="W62" s="149" t="s">
        <v>347</v>
      </c>
    </row>
    <row r="63" spans="2:23" ht="104.25" x14ac:dyDescent="0.25">
      <c r="B63" s="3" t="s">
        <v>28</v>
      </c>
      <c r="C63" s="127" t="s">
        <v>191</v>
      </c>
      <c r="D63" s="128" t="s">
        <v>192</v>
      </c>
      <c r="E63" s="129" t="s">
        <v>51</v>
      </c>
      <c r="F63" s="130" t="s">
        <v>193</v>
      </c>
      <c r="G63" s="166">
        <v>80</v>
      </c>
      <c r="H63" s="55">
        <v>20</v>
      </c>
      <c r="I63" s="1">
        <v>20</v>
      </c>
      <c r="J63" s="1">
        <v>20</v>
      </c>
      <c r="K63" s="42">
        <v>20</v>
      </c>
      <c r="L63" s="121">
        <v>30</v>
      </c>
      <c r="M63" s="120">
        <v>30</v>
      </c>
      <c r="N63" s="120">
        <v>35</v>
      </c>
      <c r="O63" s="122">
        <v>37</v>
      </c>
      <c r="P63" s="81">
        <f t="shared" si="4"/>
        <v>1.5</v>
      </c>
      <c r="Q63" s="106">
        <f t="shared" si="1"/>
        <v>1.5</v>
      </c>
      <c r="R63" s="107">
        <f t="shared" si="2"/>
        <v>1.75</v>
      </c>
      <c r="S63" s="107">
        <f t="shared" si="2"/>
        <v>1.85</v>
      </c>
      <c r="T63" s="81">
        <f t="shared" si="9"/>
        <v>1.5</v>
      </c>
      <c r="U63" s="173">
        <f t="shared" si="3"/>
        <v>1.625</v>
      </c>
      <c r="V63" s="173">
        <f t="shared" si="7"/>
        <v>1.8</v>
      </c>
      <c r="W63" s="149" t="s">
        <v>348</v>
      </c>
    </row>
    <row r="64" spans="2:23" ht="117" customHeight="1" x14ac:dyDescent="0.25">
      <c r="B64" s="53" t="s">
        <v>194</v>
      </c>
      <c r="C64" s="132" t="s">
        <v>195</v>
      </c>
      <c r="D64" s="60" t="s">
        <v>196</v>
      </c>
      <c r="E64" s="125" t="s">
        <v>51</v>
      </c>
      <c r="F64" s="141" t="s">
        <v>197</v>
      </c>
      <c r="G64" s="144">
        <v>1283</v>
      </c>
      <c r="H64" s="55">
        <v>241</v>
      </c>
      <c r="I64" s="1">
        <v>401</v>
      </c>
      <c r="J64" s="1">
        <v>400</v>
      </c>
      <c r="K64" s="42">
        <v>241</v>
      </c>
      <c r="L64" s="121">
        <v>519</v>
      </c>
      <c r="M64" s="120">
        <v>649</v>
      </c>
      <c r="N64" s="120">
        <v>497</v>
      </c>
      <c r="O64" s="122">
        <v>489</v>
      </c>
      <c r="P64" s="81">
        <f t="shared" si="4"/>
        <v>2.1535269709543567</v>
      </c>
      <c r="Q64" s="106">
        <f t="shared" si="1"/>
        <v>1.6184538653366582</v>
      </c>
      <c r="R64" s="107">
        <f t="shared" si="2"/>
        <v>1.2424999999999999</v>
      </c>
      <c r="S64" s="107">
        <f t="shared" si="2"/>
        <v>2.0290456431535269</v>
      </c>
      <c r="T64" s="81">
        <f t="shared" si="9"/>
        <v>1.8193146417445483</v>
      </c>
      <c r="U64" s="173">
        <f t="shared" si="3"/>
        <v>1.4307116104868913</v>
      </c>
      <c r="V64" s="173">
        <f t="shared" si="7"/>
        <v>1.5382215288611545</v>
      </c>
      <c r="W64" s="149" t="s">
        <v>414</v>
      </c>
    </row>
    <row r="65" spans="2:23" ht="108.75" customHeight="1" x14ac:dyDescent="0.25">
      <c r="B65" s="3" t="s">
        <v>28</v>
      </c>
      <c r="C65" s="127" t="s">
        <v>198</v>
      </c>
      <c r="D65" s="128" t="s">
        <v>199</v>
      </c>
      <c r="E65" s="129" t="s">
        <v>51</v>
      </c>
      <c r="F65" s="130" t="s">
        <v>200</v>
      </c>
      <c r="G65" s="166">
        <v>158</v>
      </c>
      <c r="H65" s="55">
        <v>37</v>
      </c>
      <c r="I65" s="1">
        <v>42</v>
      </c>
      <c r="J65" s="1">
        <v>42</v>
      </c>
      <c r="K65" s="42">
        <v>37</v>
      </c>
      <c r="L65" s="121">
        <v>82</v>
      </c>
      <c r="M65" s="120">
        <v>93</v>
      </c>
      <c r="N65" s="120">
        <v>110</v>
      </c>
      <c r="O65" s="122">
        <v>79</v>
      </c>
      <c r="P65" s="81">
        <f t="shared" si="4"/>
        <v>2.2162162162162162</v>
      </c>
      <c r="Q65" s="106">
        <f t="shared" si="1"/>
        <v>2.2142857142857144</v>
      </c>
      <c r="R65" s="107">
        <f t="shared" si="2"/>
        <v>2.6190476190476191</v>
      </c>
      <c r="S65" s="107">
        <f t="shared" si="2"/>
        <v>2.1351351351351351</v>
      </c>
      <c r="T65" s="81">
        <f t="shared" si="9"/>
        <v>2.2151898734177213</v>
      </c>
      <c r="U65" s="173">
        <f t="shared" si="3"/>
        <v>2.4166666666666665</v>
      </c>
      <c r="V65" s="173">
        <f t="shared" si="7"/>
        <v>2.3924050632911391</v>
      </c>
      <c r="W65" s="149" t="s">
        <v>415</v>
      </c>
    </row>
    <row r="66" spans="2:23" ht="109.5" customHeight="1" x14ac:dyDescent="0.25">
      <c r="B66" s="3" t="s">
        <v>28</v>
      </c>
      <c r="C66" s="127" t="s">
        <v>201</v>
      </c>
      <c r="D66" s="128" t="s">
        <v>202</v>
      </c>
      <c r="E66" s="129" t="s">
        <v>51</v>
      </c>
      <c r="F66" s="130" t="s">
        <v>203</v>
      </c>
      <c r="G66" s="166">
        <v>378</v>
      </c>
      <c r="H66" s="55">
        <v>84</v>
      </c>
      <c r="I66" s="1">
        <v>105</v>
      </c>
      <c r="J66" s="1">
        <v>105</v>
      </c>
      <c r="K66" s="42">
        <v>84</v>
      </c>
      <c r="L66" s="121">
        <v>136</v>
      </c>
      <c r="M66" s="120">
        <v>153</v>
      </c>
      <c r="N66" s="120">
        <v>172</v>
      </c>
      <c r="O66" s="122">
        <v>112</v>
      </c>
      <c r="P66" s="81">
        <f t="shared" si="4"/>
        <v>1.6190476190476191</v>
      </c>
      <c r="Q66" s="106">
        <f t="shared" si="1"/>
        <v>1.4571428571428571</v>
      </c>
      <c r="R66" s="107">
        <f t="shared" si="2"/>
        <v>1.638095238095238</v>
      </c>
      <c r="S66" s="107">
        <f t="shared" si="2"/>
        <v>1.3333333333333333</v>
      </c>
      <c r="T66" s="81">
        <f t="shared" si="9"/>
        <v>1.5291005291005291</v>
      </c>
      <c r="U66" s="173">
        <f t="shared" si="3"/>
        <v>1.5476190476190477</v>
      </c>
      <c r="V66" s="173">
        <f t="shared" si="7"/>
        <v>1.5026455026455026</v>
      </c>
      <c r="W66" s="149" t="s">
        <v>416</v>
      </c>
    </row>
    <row r="67" spans="2:23" ht="130.5" customHeight="1" x14ac:dyDescent="0.25">
      <c r="B67" s="3" t="s">
        <v>28</v>
      </c>
      <c r="C67" s="127" t="s">
        <v>204</v>
      </c>
      <c r="D67" s="128" t="s">
        <v>205</v>
      </c>
      <c r="E67" s="129" t="s">
        <v>51</v>
      </c>
      <c r="F67" s="130" t="s">
        <v>206</v>
      </c>
      <c r="G67" s="166">
        <v>567</v>
      </c>
      <c r="H67" s="55">
        <v>75</v>
      </c>
      <c r="I67" s="1">
        <v>209</v>
      </c>
      <c r="J67" s="1">
        <v>208</v>
      </c>
      <c r="K67" s="42">
        <v>75</v>
      </c>
      <c r="L67" s="121">
        <v>128</v>
      </c>
      <c r="M67" s="120">
        <v>231</v>
      </c>
      <c r="N67" s="120">
        <v>208</v>
      </c>
      <c r="O67" s="122">
        <v>100</v>
      </c>
      <c r="P67" s="81">
        <f t="shared" si="4"/>
        <v>1.7066666666666668</v>
      </c>
      <c r="Q67" s="106">
        <f t="shared" si="1"/>
        <v>1.1052631578947369</v>
      </c>
      <c r="R67" s="107">
        <f t="shared" si="2"/>
        <v>1</v>
      </c>
      <c r="S67" s="107">
        <f t="shared" si="2"/>
        <v>1.3333333333333333</v>
      </c>
      <c r="T67" s="81">
        <f t="shared" si="9"/>
        <v>1.2640845070422535</v>
      </c>
      <c r="U67" s="173">
        <f t="shared" si="3"/>
        <v>1.0527577937649879</v>
      </c>
      <c r="V67" s="173">
        <f t="shared" si="7"/>
        <v>1.088339222614841</v>
      </c>
      <c r="W67" s="149" t="s">
        <v>417</v>
      </c>
    </row>
    <row r="68" spans="2:23" ht="96.75" customHeight="1" x14ac:dyDescent="0.25">
      <c r="B68" s="3" t="s">
        <v>28</v>
      </c>
      <c r="C68" s="127" t="s">
        <v>207</v>
      </c>
      <c r="D68" s="128" t="s">
        <v>208</v>
      </c>
      <c r="E68" s="129" t="s">
        <v>51</v>
      </c>
      <c r="F68" s="130" t="s">
        <v>209</v>
      </c>
      <c r="G68" s="166">
        <v>180</v>
      </c>
      <c r="H68" s="55">
        <v>45</v>
      </c>
      <c r="I68" s="1">
        <v>45</v>
      </c>
      <c r="J68" s="1">
        <v>45</v>
      </c>
      <c r="K68" s="42">
        <v>45</v>
      </c>
      <c r="L68" s="121">
        <v>173</v>
      </c>
      <c r="M68" s="120">
        <v>172</v>
      </c>
      <c r="N68" s="120">
        <v>107</v>
      </c>
      <c r="O68" s="122">
        <v>198</v>
      </c>
      <c r="P68" s="81">
        <f t="shared" si="4"/>
        <v>3.8444444444444446</v>
      </c>
      <c r="Q68" s="106">
        <f t="shared" si="1"/>
        <v>3.8222222222222224</v>
      </c>
      <c r="R68" s="107">
        <f t="shared" si="2"/>
        <v>2.3777777777777778</v>
      </c>
      <c r="S68" s="107">
        <f t="shared" si="2"/>
        <v>4.4000000000000004</v>
      </c>
      <c r="T68" s="81">
        <f t="shared" si="9"/>
        <v>3.8333333333333335</v>
      </c>
      <c r="U68" s="173">
        <f t="shared" si="3"/>
        <v>3.1</v>
      </c>
      <c r="V68" s="173">
        <f t="shared" si="7"/>
        <v>3.3888888888888888</v>
      </c>
      <c r="W68" s="149" t="s">
        <v>418</v>
      </c>
    </row>
    <row r="69" spans="2:23" ht="124.5" customHeight="1" x14ac:dyDescent="0.25">
      <c r="B69" s="53" t="s">
        <v>210</v>
      </c>
      <c r="C69" s="60" t="s">
        <v>211</v>
      </c>
      <c r="D69" s="60" t="s">
        <v>212</v>
      </c>
      <c r="E69" s="125" t="s">
        <v>51</v>
      </c>
      <c r="F69" s="141" t="s">
        <v>213</v>
      </c>
      <c r="G69" s="144">
        <v>26000</v>
      </c>
      <c r="H69" s="55">
        <v>6500</v>
      </c>
      <c r="I69" s="1">
        <v>6500</v>
      </c>
      <c r="J69" s="1">
        <v>6500</v>
      </c>
      <c r="K69" s="42">
        <v>6500</v>
      </c>
      <c r="L69" s="121">
        <v>5565</v>
      </c>
      <c r="M69" s="120">
        <v>4013</v>
      </c>
      <c r="N69" s="120">
        <v>5080</v>
      </c>
      <c r="O69" s="122">
        <v>5002</v>
      </c>
      <c r="P69" s="81">
        <f t="shared" ref="P69:P75" si="10">IFERROR((L69/H69),"100%")</f>
        <v>0.85615384615384615</v>
      </c>
      <c r="Q69" s="106">
        <f t="shared" si="1"/>
        <v>0.61738461538461542</v>
      </c>
      <c r="R69" s="107">
        <f t="shared" si="2"/>
        <v>0.78153846153846152</v>
      </c>
      <c r="S69" s="107">
        <f t="shared" si="2"/>
        <v>0.7695384615384615</v>
      </c>
      <c r="T69" s="81">
        <f t="shared" si="9"/>
        <v>0.73676923076923073</v>
      </c>
      <c r="U69" s="173">
        <f t="shared" si="3"/>
        <v>0.69946153846153847</v>
      </c>
      <c r="V69" s="173">
        <f t="shared" si="7"/>
        <v>0.77553846153846151</v>
      </c>
      <c r="W69" s="149" t="s">
        <v>395</v>
      </c>
    </row>
    <row r="70" spans="2:23" ht="111" customHeight="1" x14ac:dyDescent="0.25">
      <c r="B70" s="3" t="s">
        <v>28</v>
      </c>
      <c r="C70" s="127" t="s">
        <v>214</v>
      </c>
      <c r="D70" s="128" t="s">
        <v>215</v>
      </c>
      <c r="E70" s="129" t="s">
        <v>51</v>
      </c>
      <c r="F70" s="130" t="s">
        <v>216</v>
      </c>
      <c r="G70" s="166">
        <v>12</v>
      </c>
      <c r="H70" s="55">
        <v>3</v>
      </c>
      <c r="I70" s="1">
        <v>3</v>
      </c>
      <c r="J70" s="1">
        <v>3</v>
      </c>
      <c r="K70" s="42">
        <v>3</v>
      </c>
      <c r="L70" s="121">
        <v>3</v>
      </c>
      <c r="M70" s="120">
        <v>3</v>
      </c>
      <c r="N70" s="120">
        <v>3</v>
      </c>
      <c r="O70" s="122">
        <v>3</v>
      </c>
      <c r="P70" s="81">
        <f t="shared" si="10"/>
        <v>1</v>
      </c>
      <c r="Q70" s="106">
        <f t="shared" si="1"/>
        <v>1</v>
      </c>
      <c r="R70" s="107">
        <f t="shared" si="2"/>
        <v>1</v>
      </c>
      <c r="S70" s="107">
        <f t="shared" si="2"/>
        <v>1</v>
      </c>
      <c r="T70" s="81">
        <f t="shared" si="9"/>
        <v>1</v>
      </c>
      <c r="U70" s="173">
        <f t="shared" si="3"/>
        <v>1</v>
      </c>
      <c r="V70" s="173">
        <f t="shared" si="7"/>
        <v>1</v>
      </c>
      <c r="W70" s="149" t="s">
        <v>396</v>
      </c>
    </row>
    <row r="71" spans="2:23" ht="104.25" x14ac:dyDescent="0.25">
      <c r="B71" s="3" t="s">
        <v>28</v>
      </c>
      <c r="C71" s="127" t="s">
        <v>217</v>
      </c>
      <c r="D71" s="128" t="s">
        <v>218</v>
      </c>
      <c r="E71" s="129" t="s">
        <v>51</v>
      </c>
      <c r="F71" s="130" t="s">
        <v>219</v>
      </c>
      <c r="G71" s="166">
        <v>7</v>
      </c>
      <c r="H71" s="55">
        <v>2</v>
      </c>
      <c r="I71" s="1">
        <v>2</v>
      </c>
      <c r="J71" s="1">
        <v>2</v>
      </c>
      <c r="K71" s="42">
        <v>1</v>
      </c>
      <c r="L71" s="121">
        <v>2</v>
      </c>
      <c r="M71" s="120">
        <v>2</v>
      </c>
      <c r="N71" s="120">
        <v>2</v>
      </c>
      <c r="O71" s="122">
        <v>1</v>
      </c>
      <c r="P71" s="81">
        <f t="shared" si="10"/>
        <v>1</v>
      </c>
      <c r="Q71" s="106">
        <f t="shared" si="1"/>
        <v>1</v>
      </c>
      <c r="R71" s="107">
        <f t="shared" si="2"/>
        <v>1</v>
      </c>
      <c r="S71" s="107">
        <f t="shared" si="2"/>
        <v>1</v>
      </c>
      <c r="T71" s="81">
        <f t="shared" si="9"/>
        <v>1</v>
      </c>
      <c r="U71" s="173">
        <f t="shared" si="3"/>
        <v>1</v>
      </c>
      <c r="V71" s="173">
        <f t="shared" si="7"/>
        <v>1</v>
      </c>
      <c r="W71" s="149" t="s">
        <v>397</v>
      </c>
    </row>
    <row r="72" spans="2:23" ht="103.5" x14ac:dyDescent="0.25">
      <c r="B72" s="3" t="s">
        <v>28</v>
      </c>
      <c r="C72" s="127" t="s">
        <v>220</v>
      </c>
      <c r="D72" s="128" t="s">
        <v>221</v>
      </c>
      <c r="E72" s="129" t="s">
        <v>51</v>
      </c>
      <c r="F72" s="130" t="s">
        <v>222</v>
      </c>
      <c r="G72" s="166">
        <v>131000</v>
      </c>
      <c r="H72" s="1">
        <v>32750</v>
      </c>
      <c r="I72" s="1">
        <v>32750</v>
      </c>
      <c r="J72" s="1">
        <v>32750</v>
      </c>
      <c r="K72" s="1">
        <v>32750</v>
      </c>
      <c r="L72" s="121">
        <v>22463</v>
      </c>
      <c r="M72" s="120">
        <v>27346</v>
      </c>
      <c r="N72" s="120">
        <v>32835</v>
      </c>
      <c r="O72" s="122">
        <v>32994</v>
      </c>
      <c r="P72" s="81">
        <f t="shared" si="10"/>
        <v>0.68589312977099237</v>
      </c>
      <c r="Q72" s="106">
        <f t="shared" si="1"/>
        <v>0.83499236641221375</v>
      </c>
      <c r="R72" s="107">
        <f t="shared" si="2"/>
        <v>1.0025954198473281</v>
      </c>
      <c r="S72" s="107">
        <f t="shared" si="2"/>
        <v>1.0074503816793894</v>
      </c>
      <c r="T72" s="81">
        <f t="shared" si="9"/>
        <v>0.76044274809160306</v>
      </c>
      <c r="U72" s="173">
        <f t="shared" si="3"/>
        <v>0.918793893129771</v>
      </c>
      <c r="V72" s="173">
        <f t="shared" si="7"/>
        <v>1.0050229007633589</v>
      </c>
      <c r="W72" s="149" t="s">
        <v>432</v>
      </c>
    </row>
    <row r="73" spans="2:23" ht="132.94999999999999" customHeight="1" x14ac:dyDescent="0.25">
      <c r="B73" s="53" t="s">
        <v>223</v>
      </c>
      <c r="C73" s="131" t="s">
        <v>224</v>
      </c>
      <c r="D73" s="60" t="s">
        <v>225</v>
      </c>
      <c r="E73" s="131" t="s">
        <v>51</v>
      </c>
      <c r="F73" s="142" t="s">
        <v>226</v>
      </c>
      <c r="G73" s="144">
        <v>19000</v>
      </c>
      <c r="H73" s="55">
        <v>4750</v>
      </c>
      <c r="I73" s="1">
        <v>4750</v>
      </c>
      <c r="J73" s="1">
        <v>4750</v>
      </c>
      <c r="K73" s="42">
        <v>4750</v>
      </c>
      <c r="L73" s="121">
        <v>5564</v>
      </c>
      <c r="M73" s="120">
        <v>4014</v>
      </c>
      <c r="N73" s="120">
        <v>5080</v>
      </c>
      <c r="O73" s="122">
        <v>5003</v>
      </c>
      <c r="P73" s="81">
        <f t="shared" si="10"/>
        <v>1.1713684210526316</v>
      </c>
      <c r="Q73" s="106">
        <f t="shared" si="1"/>
        <v>0.84505263157894739</v>
      </c>
      <c r="R73" s="107">
        <f t="shared" si="2"/>
        <v>1.0694736842105264</v>
      </c>
      <c r="S73" s="107">
        <f t="shared" si="2"/>
        <v>1.0532631578947369</v>
      </c>
      <c r="T73" s="81">
        <f t="shared" si="9"/>
        <v>1.0082105263157894</v>
      </c>
      <c r="U73" s="173">
        <f t="shared" si="3"/>
        <v>0.95726315789473682</v>
      </c>
      <c r="V73" s="173">
        <f t="shared" si="7"/>
        <v>1.0613684210526315</v>
      </c>
      <c r="W73" s="149" t="s">
        <v>399</v>
      </c>
    </row>
    <row r="74" spans="2:23" ht="120.75" customHeight="1" x14ac:dyDescent="0.25">
      <c r="B74" s="3" t="s">
        <v>28</v>
      </c>
      <c r="C74" s="127" t="s">
        <v>227</v>
      </c>
      <c r="D74" s="128" t="s">
        <v>228</v>
      </c>
      <c r="E74" s="129" t="s">
        <v>51</v>
      </c>
      <c r="F74" s="130" t="s">
        <v>229</v>
      </c>
      <c r="G74" s="166">
        <v>195</v>
      </c>
      <c r="H74" s="55">
        <v>48</v>
      </c>
      <c r="I74" s="1">
        <v>50</v>
      </c>
      <c r="J74" s="1">
        <v>49</v>
      </c>
      <c r="K74" s="42">
        <v>48</v>
      </c>
      <c r="L74" s="121">
        <v>65</v>
      </c>
      <c r="M74" s="120">
        <v>40</v>
      </c>
      <c r="N74" s="120">
        <v>22</v>
      </c>
      <c r="O74" s="122">
        <v>40</v>
      </c>
      <c r="P74" s="81">
        <f t="shared" si="10"/>
        <v>1.3541666666666667</v>
      </c>
      <c r="Q74" s="106">
        <f t="shared" si="1"/>
        <v>0.8</v>
      </c>
      <c r="R74" s="107">
        <f t="shared" si="2"/>
        <v>0.44897959183673469</v>
      </c>
      <c r="S74" s="107">
        <f t="shared" si="2"/>
        <v>0.83333333333333337</v>
      </c>
      <c r="T74" s="81">
        <f t="shared" si="9"/>
        <v>1.0714285714285714</v>
      </c>
      <c r="U74" s="173">
        <f t="shared" si="3"/>
        <v>0.6262626262626263</v>
      </c>
      <c r="V74" s="173">
        <f t="shared" si="7"/>
        <v>0.63917525773195871</v>
      </c>
      <c r="W74" s="149" t="s">
        <v>400</v>
      </c>
    </row>
    <row r="75" spans="2:23" ht="155.1" customHeight="1" x14ac:dyDescent="0.25">
      <c r="B75" s="3" t="s">
        <v>28</v>
      </c>
      <c r="C75" s="127" t="s">
        <v>230</v>
      </c>
      <c r="D75" s="128" t="s">
        <v>231</v>
      </c>
      <c r="E75" s="129" t="s">
        <v>51</v>
      </c>
      <c r="F75" s="130" t="s">
        <v>232</v>
      </c>
      <c r="G75" s="166">
        <v>1600</v>
      </c>
      <c r="H75" s="55">
        <v>400</v>
      </c>
      <c r="I75" s="1">
        <v>400</v>
      </c>
      <c r="J75" s="1">
        <v>400</v>
      </c>
      <c r="K75" s="42">
        <v>400</v>
      </c>
      <c r="L75" s="121">
        <v>149</v>
      </c>
      <c r="M75" s="120">
        <v>101</v>
      </c>
      <c r="N75" s="120">
        <v>120</v>
      </c>
      <c r="O75" s="122">
        <v>89</v>
      </c>
      <c r="P75" s="81">
        <f t="shared" si="10"/>
        <v>0.3725</v>
      </c>
      <c r="Q75" s="106">
        <f t="shared" si="1"/>
        <v>0.2525</v>
      </c>
      <c r="R75" s="107">
        <f t="shared" si="2"/>
        <v>0.3</v>
      </c>
      <c r="S75" s="107">
        <f t="shared" si="2"/>
        <v>0.2225</v>
      </c>
      <c r="T75" s="81">
        <f t="shared" si="9"/>
        <v>0.3125</v>
      </c>
      <c r="U75" s="173">
        <f t="shared" si="3"/>
        <v>0.27625</v>
      </c>
      <c r="V75" s="173">
        <f t="shared" si="7"/>
        <v>0.26124999999999998</v>
      </c>
      <c r="W75" s="149" t="s">
        <v>401</v>
      </c>
    </row>
    <row r="76" spans="2:23" ht="130.5" customHeight="1" x14ac:dyDescent="0.25">
      <c r="B76" s="3" t="s">
        <v>28</v>
      </c>
      <c r="C76" s="127" t="s">
        <v>233</v>
      </c>
      <c r="D76" s="128" t="s">
        <v>234</v>
      </c>
      <c r="E76" s="129" t="s">
        <v>51</v>
      </c>
      <c r="F76" s="130" t="s">
        <v>235</v>
      </c>
      <c r="G76" s="166">
        <v>6</v>
      </c>
      <c r="H76" s="55">
        <v>1</v>
      </c>
      <c r="I76" s="1">
        <v>1</v>
      </c>
      <c r="J76" s="1">
        <v>2</v>
      </c>
      <c r="K76" s="42">
        <v>2</v>
      </c>
      <c r="L76" s="121">
        <v>2</v>
      </c>
      <c r="M76" s="120">
        <v>1</v>
      </c>
      <c r="N76" s="120">
        <v>2</v>
      </c>
      <c r="O76" s="122">
        <v>1</v>
      </c>
      <c r="P76" s="81">
        <f t="shared" si="4"/>
        <v>2</v>
      </c>
      <c r="Q76" s="106">
        <f t="shared" si="1"/>
        <v>1</v>
      </c>
      <c r="R76" s="107">
        <f t="shared" si="2"/>
        <v>1</v>
      </c>
      <c r="S76" s="107">
        <f t="shared" si="2"/>
        <v>0.5</v>
      </c>
      <c r="T76" s="81">
        <f>IFERROR(((L76+M76)/(H76+I76)),"100%")</f>
        <v>1.5</v>
      </c>
      <c r="U76" s="173">
        <f t="shared" si="3"/>
        <v>1</v>
      </c>
      <c r="V76" s="173">
        <f t="shared" si="7"/>
        <v>0.75</v>
      </c>
      <c r="W76" s="149" t="s">
        <v>402</v>
      </c>
    </row>
    <row r="77" spans="2:23" ht="130.5" customHeight="1" x14ac:dyDescent="0.25">
      <c r="B77" s="3" t="s">
        <v>28</v>
      </c>
      <c r="C77" s="127" t="s">
        <v>236</v>
      </c>
      <c r="D77" s="128" t="s">
        <v>237</v>
      </c>
      <c r="E77" s="129" t="s">
        <v>51</v>
      </c>
      <c r="F77" s="130" t="s">
        <v>238</v>
      </c>
      <c r="G77" s="166">
        <v>4</v>
      </c>
      <c r="H77" s="55">
        <v>1</v>
      </c>
      <c r="I77" s="1">
        <v>1</v>
      </c>
      <c r="J77" s="1">
        <v>1</v>
      </c>
      <c r="K77" s="42">
        <v>1</v>
      </c>
      <c r="L77" s="121">
        <v>0</v>
      </c>
      <c r="M77" s="120">
        <v>1</v>
      </c>
      <c r="N77" s="120">
        <v>1</v>
      </c>
      <c r="O77" s="122">
        <v>1</v>
      </c>
      <c r="P77" s="81">
        <f>IFERROR((L77/H77),"100%")</f>
        <v>0</v>
      </c>
      <c r="Q77" s="106">
        <f t="shared" si="1"/>
        <v>1</v>
      </c>
      <c r="R77" s="107">
        <f t="shared" si="2"/>
        <v>1</v>
      </c>
      <c r="S77" s="107">
        <f t="shared" si="2"/>
        <v>1</v>
      </c>
      <c r="T77" s="81">
        <f>IFERROR(((L77+M77)/(H77+I77)),"100%")</f>
        <v>0.5</v>
      </c>
      <c r="U77" s="173">
        <f t="shared" si="3"/>
        <v>1</v>
      </c>
      <c r="V77" s="173">
        <f t="shared" si="7"/>
        <v>1</v>
      </c>
      <c r="W77" s="149" t="s">
        <v>403</v>
      </c>
    </row>
    <row r="78" spans="2:23" ht="130.5" customHeight="1" x14ac:dyDescent="0.25">
      <c r="B78" s="53" t="s">
        <v>239</v>
      </c>
      <c r="C78" s="131" t="s">
        <v>336</v>
      </c>
      <c r="D78" s="60" t="s">
        <v>335</v>
      </c>
      <c r="E78" s="131" t="s">
        <v>51</v>
      </c>
      <c r="F78" s="142" t="s">
        <v>334</v>
      </c>
      <c r="G78" s="146">
        <v>2000</v>
      </c>
      <c r="H78" s="55">
        <v>500</v>
      </c>
      <c r="I78" s="1">
        <v>500</v>
      </c>
      <c r="J78" s="1">
        <v>500</v>
      </c>
      <c r="K78" s="42">
        <v>500</v>
      </c>
      <c r="L78" s="121">
        <v>343</v>
      </c>
      <c r="M78" s="120">
        <v>306</v>
      </c>
      <c r="N78" s="120">
        <v>396</v>
      </c>
      <c r="O78" s="122">
        <v>503</v>
      </c>
      <c r="P78" s="81">
        <f t="shared" si="4"/>
        <v>0.68600000000000005</v>
      </c>
      <c r="Q78" s="106">
        <f t="shared" ref="Q78:Q107" si="11">IFERROR(M78/I78,"100%")</f>
        <v>0.61199999999999999</v>
      </c>
      <c r="R78" s="107">
        <f t="shared" ref="R78:S107" si="12">IFERROR(N78/J78,"100%")</f>
        <v>0.79200000000000004</v>
      </c>
      <c r="S78" s="107">
        <f t="shared" si="12"/>
        <v>1.006</v>
      </c>
      <c r="T78" s="81">
        <f>IFERROR(((L78+M78)/(H78+I78)),"100%")</f>
        <v>0.64900000000000002</v>
      </c>
      <c r="U78" s="173">
        <f t="shared" ref="U78:U105" si="13">IFERROR(((M78+N78)/(I78+J78)),"100%")</f>
        <v>0.70199999999999996</v>
      </c>
      <c r="V78" s="173">
        <f t="shared" si="7"/>
        <v>0.89900000000000002</v>
      </c>
      <c r="W78" s="149" t="s">
        <v>419</v>
      </c>
    </row>
    <row r="79" spans="2:23" ht="127.5" customHeight="1" x14ac:dyDescent="0.25">
      <c r="B79" s="3" t="s">
        <v>28</v>
      </c>
      <c r="C79" s="127" t="s">
        <v>240</v>
      </c>
      <c r="D79" s="135" t="s">
        <v>241</v>
      </c>
      <c r="E79" s="129" t="s">
        <v>51</v>
      </c>
      <c r="F79" s="130" t="s">
        <v>242</v>
      </c>
      <c r="G79" s="166">
        <v>4000</v>
      </c>
      <c r="H79" s="55">
        <v>1000</v>
      </c>
      <c r="I79" s="1">
        <v>1000</v>
      </c>
      <c r="J79" s="1">
        <v>1000</v>
      </c>
      <c r="K79" s="42">
        <v>1000</v>
      </c>
      <c r="L79" s="121">
        <v>945</v>
      </c>
      <c r="M79" s="120">
        <v>560</v>
      </c>
      <c r="N79" s="120">
        <v>281</v>
      </c>
      <c r="O79" s="122">
        <v>172</v>
      </c>
      <c r="P79" s="81">
        <f t="shared" si="4"/>
        <v>0.94499999999999995</v>
      </c>
      <c r="Q79" s="106">
        <f t="shared" si="11"/>
        <v>0.56000000000000005</v>
      </c>
      <c r="R79" s="107">
        <f t="shared" si="12"/>
        <v>0.28100000000000003</v>
      </c>
      <c r="S79" s="107">
        <f t="shared" si="12"/>
        <v>0.17199999999999999</v>
      </c>
      <c r="T79" s="81">
        <f t="shared" ref="T79:T106" si="14">IFERROR(((L79+M79)/(H79+I79)),"100%")</f>
        <v>0.75249999999999995</v>
      </c>
      <c r="U79" s="173">
        <f t="shared" si="13"/>
        <v>0.42049999999999998</v>
      </c>
      <c r="V79" s="173">
        <f t="shared" si="7"/>
        <v>0.22650000000000001</v>
      </c>
      <c r="W79" s="149" t="s">
        <v>420</v>
      </c>
    </row>
    <row r="80" spans="2:23" ht="117.75" customHeight="1" x14ac:dyDescent="0.25">
      <c r="B80" s="3" t="s">
        <v>28</v>
      </c>
      <c r="C80" s="127" t="s">
        <v>243</v>
      </c>
      <c r="D80" s="128" t="s">
        <v>244</v>
      </c>
      <c r="E80" s="129" t="s">
        <v>51</v>
      </c>
      <c r="F80" s="130" t="s">
        <v>245</v>
      </c>
      <c r="G80" s="166">
        <v>20</v>
      </c>
      <c r="H80" s="55">
        <v>5</v>
      </c>
      <c r="I80" s="1">
        <v>5</v>
      </c>
      <c r="J80" s="1">
        <v>5</v>
      </c>
      <c r="K80" s="42">
        <v>5</v>
      </c>
      <c r="L80" s="121">
        <v>2</v>
      </c>
      <c r="M80" s="120">
        <v>4</v>
      </c>
      <c r="N80" s="120">
        <v>1</v>
      </c>
      <c r="O80" s="122">
        <v>0</v>
      </c>
      <c r="P80" s="81">
        <f t="shared" ref="P80:P107" si="15">IFERROR((L80/H80),"100%")</f>
        <v>0.4</v>
      </c>
      <c r="Q80" s="106">
        <f t="shared" si="11"/>
        <v>0.8</v>
      </c>
      <c r="R80" s="107">
        <f t="shared" si="12"/>
        <v>0.2</v>
      </c>
      <c r="S80" s="107">
        <f t="shared" si="12"/>
        <v>0</v>
      </c>
      <c r="T80" s="81">
        <f t="shared" si="14"/>
        <v>0.6</v>
      </c>
      <c r="U80" s="173">
        <f t="shared" si="13"/>
        <v>0.5</v>
      </c>
      <c r="V80" s="173">
        <f t="shared" si="7"/>
        <v>0.1</v>
      </c>
      <c r="W80" s="149" t="s">
        <v>421</v>
      </c>
    </row>
    <row r="81" spans="2:23" ht="133.5" customHeight="1" x14ac:dyDescent="0.25">
      <c r="B81" s="3" t="s">
        <v>28</v>
      </c>
      <c r="C81" s="127" t="s">
        <v>246</v>
      </c>
      <c r="D81" s="128" t="s">
        <v>247</v>
      </c>
      <c r="E81" s="129" t="s">
        <v>51</v>
      </c>
      <c r="F81" s="130" t="s">
        <v>248</v>
      </c>
      <c r="G81" s="166">
        <v>10</v>
      </c>
      <c r="H81" s="55">
        <v>5</v>
      </c>
      <c r="I81" s="1">
        <v>5</v>
      </c>
      <c r="J81" s="1"/>
      <c r="K81" s="42"/>
      <c r="L81" s="121">
        <v>8</v>
      </c>
      <c r="M81" s="120">
        <v>9</v>
      </c>
      <c r="N81" s="120">
        <v>5</v>
      </c>
      <c r="O81" s="122">
        <v>0</v>
      </c>
      <c r="P81" s="81">
        <f t="shared" si="15"/>
        <v>1.6</v>
      </c>
      <c r="Q81" s="106">
        <f t="shared" si="11"/>
        <v>1.8</v>
      </c>
      <c r="R81" s="107" t="str">
        <f t="shared" si="12"/>
        <v>100%</v>
      </c>
      <c r="S81" s="107" t="str">
        <f t="shared" si="12"/>
        <v>100%</v>
      </c>
      <c r="T81" s="81">
        <f t="shared" si="14"/>
        <v>1.7</v>
      </c>
      <c r="U81" s="173">
        <f t="shared" si="13"/>
        <v>2.8</v>
      </c>
      <c r="V81" s="173" t="str">
        <f t="shared" si="7"/>
        <v>100%</v>
      </c>
      <c r="W81" s="149" t="s">
        <v>422</v>
      </c>
    </row>
    <row r="82" spans="2:23" ht="112.5" customHeight="1" x14ac:dyDescent="0.25">
      <c r="B82" s="53" t="s">
        <v>249</v>
      </c>
      <c r="C82" s="131" t="s">
        <v>250</v>
      </c>
      <c r="D82" s="60" t="s">
        <v>251</v>
      </c>
      <c r="E82" s="131" t="s">
        <v>51</v>
      </c>
      <c r="F82" s="142" t="s">
        <v>252</v>
      </c>
      <c r="G82" s="144">
        <v>2000</v>
      </c>
      <c r="H82" s="55">
        <v>500</v>
      </c>
      <c r="I82" s="1">
        <v>500</v>
      </c>
      <c r="J82" s="1">
        <v>500</v>
      </c>
      <c r="K82" s="42">
        <v>500</v>
      </c>
      <c r="L82" s="121">
        <v>511</v>
      </c>
      <c r="M82" s="120">
        <v>526</v>
      </c>
      <c r="N82" s="120">
        <v>509</v>
      </c>
      <c r="O82" s="122">
        <v>529</v>
      </c>
      <c r="P82" s="81">
        <f t="shared" si="15"/>
        <v>1.022</v>
      </c>
      <c r="Q82" s="106">
        <f t="shared" si="11"/>
        <v>1.052</v>
      </c>
      <c r="R82" s="107">
        <f t="shared" si="12"/>
        <v>1.018</v>
      </c>
      <c r="S82" s="107">
        <f t="shared" si="12"/>
        <v>1.0580000000000001</v>
      </c>
      <c r="T82" s="81">
        <f t="shared" si="14"/>
        <v>1.0369999999999999</v>
      </c>
      <c r="U82" s="173">
        <f t="shared" si="13"/>
        <v>1.0349999999999999</v>
      </c>
      <c r="V82" s="173">
        <f t="shared" ref="V82:V107" si="16">IFERROR(((N82+O82)/(J82+K82)),"100%")</f>
        <v>1.038</v>
      </c>
      <c r="W82" s="149" t="s">
        <v>383</v>
      </c>
    </row>
    <row r="83" spans="2:23" ht="114" customHeight="1" x14ac:dyDescent="0.25">
      <c r="B83" s="3" t="s">
        <v>28</v>
      </c>
      <c r="C83" s="127" t="s">
        <v>253</v>
      </c>
      <c r="D83" s="128" t="s">
        <v>254</v>
      </c>
      <c r="E83" s="129" t="s">
        <v>51</v>
      </c>
      <c r="F83" s="130" t="s">
        <v>255</v>
      </c>
      <c r="G83" s="166">
        <v>8</v>
      </c>
      <c r="H83" s="55">
        <v>2</v>
      </c>
      <c r="I83" s="1">
        <v>2</v>
      </c>
      <c r="J83" s="1">
        <v>2</v>
      </c>
      <c r="K83" s="42">
        <v>2</v>
      </c>
      <c r="L83" s="121">
        <v>2</v>
      </c>
      <c r="M83" s="120">
        <v>2</v>
      </c>
      <c r="N83" s="120">
        <v>2</v>
      </c>
      <c r="O83" s="122">
        <v>2</v>
      </c>
      <c r="P83" s="81">
        <f t="shared" si="15"/>
        <v>1</v>
      </c>
      <c r="Q83" s="106">
        <f t="shared" si="11"/>
        <v>1</v>
      </c>
      <c r="R83" s="107">
        <f t="shared" si="12"/>
        <v>1</v>
      </c>
      <c r="S83" s="107">
        <f t="shared" si="12"/>
        <v>1</v>
      </c>
      <c r="T83" s="81">
        <f t="shared" si="14"/>
        <v>1</v>
      </c>
      <c r="U83" s="173">
        <f t="shared" si="13"/>
        <v>1</v>
      </c>
      <c r="V83" s="173">
        <f t="shared" si="16"/>
        <v>1</v>
      </c>
      <c r="W83" s="149" t="s">
        <v>384</v>
      </c>
    </row>
    <row r="84" spans="2:23" ht="111.75" customHeight="1" x14ac:dyDescent="0.25">
      <c r="B84" s="3" t="s">
        <v>28</v>
      </c>
      <c r="C84" s="127" t="s">
        <v>256</v>
      </c>
      <c r="D84" s="128" t="s">
        <v>257</v>
      </c>
      <c r="E84" s="129" t="s">
        <v>51</v>
      </c>
      <c r="F84" s="130" t="s">
        <v>258</v>
      </c>
      <c r="G84" s="166">
        <v>400</v>
      </c>
      <c r="H84" s="55">
        <v>100</v>
      </c>
      <c r="I84" s="1">
        <v>100</v>
      </c>
      <c r="J84" s="1">
        <v>100</v>
      </c>
      <c r="K84" s="42">
        <v>100</v>
      </c>
      <c r="L84" s="121">
        <v>99</v>
      </c>
      <c r="M84" s="120">
        <v>102</v>
      </c>
      <c r="N84" s="120">
        <v>114</v>
      </c>
      <c r="O84" s="122">
        <v>120</v>
      </c>
      <c r="P84" s="81">
        <f t="shared" si="15"/>
        <v>0.99</v>
      </c>
      <c r="Q84" s="106">
        <f t="shared" si="11"/>
        <v>1.02</v>
      </c>
      <c r="R84" s="107">
        <f t="shared" si="12"/>
        <v>1.1399999999999999</v>
      </c>
      <c r="S84" s="107">
        <f t="shared" si="12"/>
        <v>1.2</v>
      </c>
      <c r="T84" s="81">
        <f t="shared" si="14"/>
        <v>1.0049999999999999</v>
      </c>
      <c r="U84" s="173">
        <f t="shared" si="13"/>
        <v>1.08</v>
      </c>
      <c r="V84" s="173">
        <f t="shared" si="16"/>
        <v>1.17</v>
      </c>
      <c r="W84" s="149" t="s">
        <v>385</v>
      </c>
    </row>
    <row r="85" spans="2:23" ht="128.25" customHeight="1" x14ac:dyDescent="0.25">
      <c r="B85" s="3" t="s">
        <v>28</v>
      </c>
      <c r="C85" s="127" t="s">
        <v>259</v>
      </c>
      <c r="D85" s="128" t="s">
        <v>260</v>
      </c>
      <c r="E85" s="129" t="s">
        <v>51</v>
      </c>
      <c r="F85" s="130" t="s">
        <v>261</v>
      </c>
      <c r="G85" s="166">
        <v>500</v>
      </c>
      <c r="H85" s="55">
        <v>50</v>
      </c>
      <c r="I85" s="1">
        <v>200</v>
      </c>
      <c r="J85" s="1">
        <v>200</v>
      </c>
      <c r="K85" s="42">
        <v>50</v>
      </c>
      <c r="L85" s="121">
        <v>48</v>
      </c>
      <c r="M85" s="120">
        <v>209</v>
      </c>
      <c r="N85" s="120">
        <v>217</v>
      </c>
      <c r="O85" s="122">
        <v>53</v>
      </c>
      <c r="P85" s="81">
        <f t="shared" si="15"/>
        <v>0.96</v>
      </c>
      <c r="Q85" s="106">
        <f t="shared" si="11"/>
        <v>1.0449999999999999</v>
      </c>
      <c r="R85" s="107">
        <f t="shared" si="12"/>
        <v>1.085</v>
      </c>
      <c r="S85" s="107">
        <f t="shared" si="12"/>
        <v>1.06</v>
      </c>
      <c r="T85" s="81">
        <f t="shared" si="14"/>
        <v>1.028</v>
      </c>
      <c r="U85" s="173">
        <f t="shared" si="13"/>
        <v>1.0649999999999999</v>
      </c>
      <c r="V85" s="173">
        <f t="shared" si="16"/>
        <v>1.08</v>
      </c>
      <c r="W85" s="149" t="s">
        <v>386</v>
      </c>
    </row>
    <row r="86" spans="2:23" ht="117.75" customHeight="1" x14ac:dyDescent="0.25">
      <c r="B86" s="3" t="s">
        <v>28</v>
      </c>
      <c r="C86" s="127" t="s">
        <v>262</v>
      </c>
      <c r="D86" s="128" t="s">
        <v>263</v>
      </c>
      <c r="E86" s="129" t="s">
        <v>51</v>
      </c>
      <c r="F86" s="130" t="s">
        <v>264</v>
      </c>
      <c r="G86" s="166">
        <v>240</v>
      </c>
      <c r="H86" s="55">
        <v>60</v>
      </c>
      <c r="I86" s="1">
        <v>60</v>
      </c>
      <c r="J86" s="1">
        <v>60</v>
      </c>
      <c r="K86" s="42">
        <v>60</v>
      </c>
      <c r="L86" s="121">
        <v>54</v>
      </c>
      <c r="M86" s="120">
        <v>65</v>
      </c>
      <c r="N86" s="120">
        <v>67</v>
      </c>
      <c r="O86" s="122">
        <v>66</v>
      </c>
      <c r="P86" s="81">
        <f t="shared" si="15"/>
        <v>0.9</v>
      </c>
      <c r="Q86" s="106">
        <f t="shared" si="11"/>
        <v>1.0833333333333333</v>
      </c>
      <c r="R86" s="107">
        <f t="shared" si="12"/>
        <v>1.1166666666666667</v>
      </c>
      <c r="S86" s="107">
        <f t="shared" si="12"/>
        <v>1.1000000000000001</v>
      </c>
      <c r="T86" s="81">
        <f t="shared" si="14"/>
        <v>0.9916666666666667</v>
      </c>
      <c r="U86" s="173">
        <f t="shared" si="13"/>
        <v>1.1000000000000001</v>
      </c>
      <c r="V86" s="173">
        <f t="shared" si="16"/>
        <v>1.1083333333333334</v>
      </c>
      <c r="W86" s="149" t="s">
        <v>387</v>
      </c>
    </row>
    <row r="87" spans="2:23" ht="128.25" customHeight="1" x14ac:dyDescent="0.25">
      <c r="B87" s="3" t="s">
        <v>28</v>
      </c>
      <c r="C87" s="127" t="s">
        <v>265</v>
      </c>
      <c r="D87" s="128" t="s">
        <v>266</v>
      </c>
      <c r="E87" s="129" t="s">
        <v>51</v>
      </c>
      <c r="F87" s="130" t="s">
        <v>267</v>
      </c>
      <c r="G87" s="166">
        <v>8000</v>
      </c>
      <c r="H87" s="55">
        <v>2000</v>
      </c>
      <c r="I87" s="1">
        <v>2000</v>
      </c>
      <c r="J87" s="1">
        <v>2000</v>
      </c>
      <c r="K87" s="42">
        <v>2000</v>
      </c>
      <c r="L87" s="121">
        <v>2166</v>
      </c>
      <c r="M87" s="120">
        <v>1914</v>
      </c>
      <c r="N87" s="120">
        <v>2196</v>
      </c>
      <c r="O87" s="122">
        <v>2222</v>
      </c>
      <c r="P87" s="81">
        <f t="shared" si="15"/>
        <v>1.083</v>
      </c>
      <c r="Q87" s="106">
        <f t="shared" si="11"/>
        <v>0.95699999999999996</v>
      </c>
      <c r="R87" s="107">
        <f t="shared" si="12"/>
        <v>1.0980000000000001</v>
      </c>
      <c r="S87" s="107">
        <f t="shared" si="12"/>
        <v>1.111</v>
      </c>
      <c r="T87" s="81">
        <f t="shared" si="14"/>
        <v>1.02</v>
      </c>
      <c r="U87" s="173">
        <f t="shared" si="13"/>
        <v>1.0275000000000001</v>
      </c>
      <c r="V87" s="173">
        <f t="shared" si="16"/>
        <v>1.1045</v>
      </c>
      <c r="W87" s="149" t="s">
        <v>388</v>
      </c>
    </row>
    <row r="88" spans="2:23" ht="113.25" customHeight="1" x14ac:dyDescent="0.25">
      <c r="B88" s="3" t="s">
        <v>28</v>
      </c>
      <c r="C88" s="127" t="s">
        <v>268</v>
      </c>
      <c r="D88" s="128" t="s">
        <v>269</v>
      </c>
      <c r="E88" s="129" t="s">
        <v>51</v>
      </c>
      <c r="F88" s="130" t="s">
        <v>270</v>
      </c>
      <c r="G88" s="166">
        <v>350</v>
      </c>
      <c r="H88" s="55">
        <v>80</v>
      </c>
      <c r="I88" s="1">
        <v>50</v>
      </c>
      <c r="J88" s="1">
        <v>100</v>
      </c>
      <c r="K88" s="42">
        <v>120</v>
      </c>
      <c r="L88" s="121">
        <v>89</v>
      </c>
      <c r="M88" s="120">
        <v>59</v>
      </c>
      <c r="N88" s="120">
        <v>108</v>
      </c>
      <c r="O88" s="122">
        <v>127</v>
      </c>
      <c r="P88" s="81">
        <f t="shared" si="15"/>
        <v>1.1125</v>
      </c>
      <c r="Q88" s="106">
        <f t="shared" si="11"/>
        <v>1.18</v>
      </c>
      <c r="R88" s="107">
        <f t="shared" si="12"/>
        <v>1.08</v>
      </c>
      <c r="S88" s="107">
        <f t="shared" si="12"/>
        <v>1.0583333333333333</v>
      </c>
      <c r="T88" s="81">
        <f t="shared" si="14"/>
        <v>1.1384615384615384</v>
      </c>
      <c r="U88" s="173">
        <f t="shared" si="13"/>
        <v>1.1133333333333333</v>
      </c>
      <c r="V88" s="173">
        <f t="shared" si="16"/>
        <v>1.0681818181818181</v>
      </c>
      <c r="W88" s="149" t="s">
        <v>389</v>
      </c>
    </row>
    <row r="89" spans="2:23" ht="117" customHeight="1" x14ac:dyDescent="0.25">
      <c r="B89" s="3" t="s">
        <v>28</v>
      </c>
      <c r="C89" s="127" t="s">
        <v>271</v>
      </c>
      <c r="D89" s="128" t="s">
        <v>272</v>
      </c>
      <c r="E89" s="129" t="s">
        <v>51</v>
      </c>
      <c r="F89" s="130" t="s">
        <v>273</v>
      </c>
      <c r="G89" s="166">
        <v>200</v>
      </c>
      <c r="H89" s="55">
        <v>40</v>
      </c>
      <c r="I89" s="1">
        <v>50</v>
      </c>
      <c r="J89" s="1">
        <v>50</v>
      </c>
      <c r="K89" s="42">
        <v>60</v>
      </c>
      <c r="L89" s="121">
        <v>45</v>
      </c>
      <c r="M89" s="120">
        <v>52</v>
      </c>
      <c r="N89" s="120">
        <v>54</v>
      </c>
      <c r="O89" s="122">
        <v>66</v>
      </c>
      <c r="P89" s="81">
        <f t="shared" si="15"/>
        <v>1.125</v>
      </c>
      <c r="Q89" s="106">
        <f t="shared" si="11"/>
        <v>1.04</v>
      </c>
      <c r="R89" s="107">
        <f t="shared" si="12"/>
        <v>1.08</v>
      </c>
      <c r="S89" s="107">
        <f t="shared" si="12"/>
        <v>1.1000000000000001</v>
      </c>
      <c r="T89" s="81">
        <f t="shared" si="14"/>
        <v>1.0777777777777777</v>
      </c>
      <c r="U89" s="173">
        <f t="shared" si="13"/>
        <v>1.06</v>
      </c>
      <c r="V89" s="173">
        <f t="shared" si="16"/>
        <v>1.0909090909090908</v>
      </c>
      <c r="W89" s="149" t="s">
        <v>390</v>
      </c>
    </row>
    <row r="90" spans="2:23" ht="124.5" customHeight="1" x14ac:dyDescent="0.25">
      <c r="B90" s="3" t="s">
        <v>28</v>
      </c>
      <c r="C90" s="134" t="s">
        <v>274</v>
      </c>
      <c r="D90" s="135" t="s">
        <v>275</v>
      </c>
      <c r="E90" s="129" t="s">
        <v>51</v>
      </c>
      <c r="F90" s="136" t="s">
        <v>276</v>
      </c>
      <c r="G90" s="166">
        <v>3000</v>
      </c>
      <c r="H90" s="55"/>
      <c r="I90" s="1"/>
      <c r="J90" s="1"/>
      <c r="K90" s="42">
        <v>3000</v>
      </c>
      <c r="L90" s="121">
        <v>0</v>
      </c>
      <c r="M90" s="120">
        <v>0</v>
      </c>
      <c r="N90" s="120">
        <v>0</v>
      </c>
      <c r="O90" s="122">
        <v>2973</v>
      </c>
      <c r="P90" s="81" t="str">
        <f t="shared" si="15"/>
        <v>100%</v>
      </c>
      <c r="Q90" s="106" t="str">
        <f t="shared" si="11"/>
        <v>100%</v>
      </c>
      <c r="R90" s="107" t="str">
        <f t="shared" si="12"/>
        <v>100%</v>
      </c>
      <c r="S90" s="107">
        <f t="shared" si="12"/>
        <v>0.99099999999999999</v>
      </c>
      <c r="T90" s="81" t="str">
        <f t="shared" si="14"/>
        <v>100%</v>
      </c>
      <c r="U90" s="173" t="str">
        <f t="shared" si="13"/>
        <v>100%</v>
      </c>
      <c r="V90" s="173">
        <f t="shared" si="16"/>
        <v>0.99099999999999999</v>
      </c>
      <c r="W90" s="149" t="s">
        <v>391</v>
      </c>
    </row>
    <row r="91" spans="2:23" ht="117" customHeight="1" x14ac:dyDescent="0.25">
      <c r="B91" s="131" t="s">
        <v>277</v>
      </c>
      <c r="C91" s="131" t="s">
        <v>278</v>
      </c>
      <c r="D91" s="60" t="s">
        <v>279</v>
      </c>
      <c r="E91" s="131" t="s">
        <v>51</v>
      </c>
      <c r="F91" s="142" t="s">
        <v>280</v>
      </c>
      <c r="G91" s="118">
        <v>25</v>
      </c>
      <c r="H91" s="55">
        <v>6</v>
      </c>
      <c r="I91" s="1">
        <v>6</v>
      </c>
      <c r="J91" s="1">
        <v>6</v>
      </c>
      <c r="K91" s="42">
        <v>7</v>
      </c>
      <c r="L91" s="121">
        <v>4</v>
      </c>
      <c r="M91" s="120">
        <v>0</v>
      </c>
      <c r="N91" s="120">
        <v>0</v>
      </c>
      <c r="O91" s="122">
        <v>0</v>
      </c>
      <c r="P91" s="81">
        <f t="shared" si="15"/>
        <v>0.66666666666666663</v>
      </c>
      <c r="Q91" s="106">
        <f t="shared" si="11"/>
        <v>0</v>
      </c>
      <c r="R91" s="107">
        <f t="shared" si="12"/>
        <v>0</v>
      </c>
      <c r="S91" s="107">
        <f t="shared" si="12"/>
        <v>0</v>
      </c>
      <c r="T91" s="81">
        <f t="shared" si="14"/>
        <v>0.33333333333333331</v>
      </c>
      <c r="U91" s="173">
        <f t="shared" si="13"/>
        <v>0</v>
      </c>
      <c r="V91" s="173">
        <f t="shared" si="16"/>
        <v>0</v>
      </c>
      <c r="W91" s="149" t="s">
        <v>423</v>
      </c>
    </row>
    <row r="92" spans="2:23" ht="138" customHeight="1" x14ac:dyDescent="0.25">
      <c r="B92" s="3" t="s">
        <v>28</v>
      </c>
      <c r="C92" s="127" t="s">
        <v>281</v>
      </c>
      <c r="D92" s="128" t="s">
        <v>282</v>
      </c>
      <c r="E92" s="129" t="s">
        <v>51</v>
      </c>
      <c r="F92" s="130" t="s">
        <v>283</v>
      </c>
      <c r="G92" s="166">
        <v>2</v>
      </c>
      <c r="H92" s="55"/>
      <c r="I92" s="1">
        <v>1</v>
      </c>
      <c r="J92" s="1"/>
      <c r="K92" s="42">
        <v>1</v>
      </c>
      <c r="L92" s="121">
        <v>0</v>
      </c>
      <c r="M92" s="120">
        <v>0</v>
      </c>
      <c r="N92" s="120">
        <v>1</v>
      </c>
      <c r="O92" s="122">
        <v>0</v>
      </c>
      <c r="P92" s="81" t="str">
        <f t="shared" si="15"/>
        <v>100%</v>
      </c>
      <c r="Q92" s="106">
        <f t="shared" si="11"/>
        <v>0</v>
      </c>
      <c r="R92" s="107" t="str">
        <f t="shared" si="12"/>
        <v>100%</v>
      </c>
      <c r="S92" s="107">
        <f t="shared" si="12"/>
        <v>0</v>
      </c>
      <c r="T92" s="81">
        <f t="shared" si="14"/>
        <v>0</v>
      </c>
      <c r="U92" s="173">
        <f t="shared" si="13"/>
        <v>1</v>
      </c>
      <c r="V92" s="173">
        <f t="shared" si="16"/>
        <v>1</v>
      </c>
      <c r="W92" s="149" t="s">
        <v>424</v>
      </c>
    </row>
    <row r="93" spans="2:23" ht="113.25" customHeight="1" x14ac:dyDescent="0.25">
      <c r="B93" s="3" t="s">
        <v>28</v>
      </c>
      <c r="C93" s="127" t="s">
        <v>284</v>
      </c>
      <c r="D93" s="128" t="s">
        <v>285</v>
      </c>
      <c r="E93" s="129" t="s">
        <v>51</v>
      </c>
      <c r="F93" s="130" t="s">
        <v>286</v>
      </c>
      <c r="G93" s="166">
        <v>4</v>
      </c>
      <c r="H93" s="55">
        <v>1</v>
      </c>
      <c r="I93" s="1">
        <v>1</v>
      </c>
      <c r="J93" s="1">
        <v>1</v>
      </c>
      <c r="K93" s="42">
        <v>1</v>
      </c>
      <c r="L93" s="121">
        <v>1</v>
      </c>
      <c r="M93" s="120">
        <v>0</v>
      </c>
      <c r="N93" s="120">
        <v>0</v>
      </c>
      <c r="O93" s="122">
        <v>0</v>
      </c>
      <c r="P93" s="81">
        <f t="shared" si="15"/>
        <v>1</v>
      </c>
      <c r="Q93" s="106">
        <f t="shared" si="11"/>
        <v>0</v>
      </c>
      <c r="R93" s="107">
        <f t="shared" si="12"/>
        <v>0</v>
      </c>
      <c r="S93" s="107">
        <f t="shared" si="12"/>
        <v>0</v>
      </c>
      <c r="T93" s="81">
        <f t="shared" si="14"/>
        <v>0.5</v>
      </c>
      <c r="U93" s="173">
        <f t="shared" si="13"/>
        <v>0</v>
      </c>
      <c r="V93" s="173">
        <f t="shared" si="16"/>
        <v>0</v>
      </c>
      <c r="W93" s="149" t="s">
        <v>425</v>
      </c>
    </row>
    <row r="94" spans="2:23" ht="105.75" customHeight="1" x14ac:dyDescent="0.25">
      <c r="B94" s="3" t="s">
        <v>28</v>
      </c>
      <c r="C94" s="127" t="s">
        <v>287</v>
      </c>
      <c r="D94" s="128" t="s">
        <v>288</v>
      </c>
      <c r="E94" s="129" t="s">
        <v>51</v>
      </c>
      <c r="F94" s="130" t="s">
        <v>289</v>
      </c>
      <c r="G94" s="166">
        <v>93</v>
      </c>
      <c r="H94" s="55">
        <v>40</v>
      </c>
      <c r="I94" s="1"/>
      <c r="J94" s="1"/>
      <c r="K94" s="42">
        <v>53</v>
      </c>
      <c r="L94" s="121">
        <v>146</v>
      </c>
      <c r="M94" s="120">
        <v>53</v>
      </c>
      <c r="N94" s="120">
        <v>58</v>
      </c>
      <c r="O94" s="122">
        <v>100</v>
      </c>
      <c r="P94" s="81">
        <f>IFERROR((L94/H94),"100%")</f>
        <v>3.65</v>
      </c>
      <c r="Q94" s="106" t="str">
        <f t="shared" si="11"/>
        <v>100%</v>
      </c>
      <c r="R94" s="107" t="str">
        <f t="shared" si="12"/>
        <v>100%</v>
      </c>
      <c r="S94" s="107">
        <f t="shared" si="12"/>
        <v>1.8867924528301887</v>
      </c>
      <c r="T94" s="81">
        <f t="shared" si="14"/>
        <v>4.9749999999999996</v>
      </c>
      <c r="U94" s="173" t="str">
        <f t="shared" si="13"/>
        <v>100%</v>
      </c>
      <c r="V94" s="173">
        <f t="shared" si="16"/>
        <v>2.9811320754716979</v>
      </c>
      <c r="W94" s="149" t="s">
        <v>426</v>
      </c>
    </row>
    <row r="95" spans="2:23" ht="122.25" customHeight="1" x14ac:dyDescent="0.25">
      <c r="B95" s="3" t="s">
        <v>28</v>
      </c>
      <c r="C95" s="127" t="s">
        <v>290</v>
      </c>
      <c r="D95" s="128" t="s">
        <v>291</v>
      </c>
      <c r="E95" s="129" t="s">
        <v>51</v>
      </c>
      <c r="F95" s="130" t="s">
        <v>292</v>
      </c>
      <c r="G95" s="166">
        <v>144</v>
      </c>
      <c r="H95" s="55">
        <v>36</v>
      </c>
      <c r="I95" s="1">
        <v>36</v>
      </c>
      <c r="J95" s="1">
        <v>36</v>
      </c>
      <c r="K95" s="42">
        <v>36</v>
      </c>
      <c r="L95" s="121">
        <v>59</v>
      </c>
      <c r="M95" s="120">
        <v>0</v>
      </c>
      <c r="N95" s="120">
        <v>11</v>
      </c>
      <c r="O95" s="122">
        <v>9</v>
      </c>
      <c r="P95" s="81">
        <f t="shared" si="15"/>
        <v>1.6388888888888888</v>
      </c>
      <c r="Q95" s="106">
        <f t="shared" si="11"/>
        <v>0</v>
      </c>
      <c r="R95" s="107">
        <f t="shared" si="12"/>
        <v>0.30555555555555558</v>
      </c>
      <c r="S95" s="107">
        <f t="shared" si="12"/>
        <v>0.25</v>
      </c>
      <c r="T95" s="81">
        <f t="shared" si="14"/>
        <v>0.81944444444444442</v>
      </c>
      <c r="U95" s="173">
        <f t="shared" si="13"/>
        <v>0.15277777777777779</v>
      </c>
      <c r="V95" s="173">
        <f t="shared" si="16"/>
        <v>0.27777777777777779</v>
      </c>
      <c r="W95" s="149" t="s">
        <v>427</v>
      </c>
    </row>
    <row r="96" spans="2:23" ht="118.5" x14ac:dyDescent="0.25">
      <c r="B96" s="3" t="s">
        <v>28</v>
      </c>
      <c r="C96" s="127" t="s">
        <v>293</v>
      </c>
      <c r="D96" s="128" t="s">
        <v>294</v>
      </c>
      <c r="E96" s="129" t="s">
        <v>51</v>
      </c>
      <c r="F96" s="130" t="s">
        <v>295</v>
      </c>
      <c r="G96" s="166">
        <v>12</v>
      </c>
      <c r="H96" s="55">
        <v>2</v>
      </c>
      <c r="I96" s="1">
        <v>2</v>
      </c>
      <c r="J96" s="1">
        <v>3</v>
      </c>
      <c r="K96" s="42">
        <v>5</v>
      </c>
      <c r="L96" s="121">
        <v>3</v>
      </c>
      <c r="M96" s="120">
        <v>4</v>
      </c>
      <c r="N96" s="120">
        <v>1</v>
      </c>
      <c r="O96" s="122">
        <v>17</v>
      </c>
      <c r="P96" s="81">
        <f t="shared" si="15"/>
        <v>1.5</v>
      </c>
      <c r="Q96" s="106">
        <f t="shared" si="11"/>
        <v>2</v>
      </c>
      <c r="R96" s="107">
        <f t="shared" si="12"/>
        <v>0.33333333333333331</v>
      </c>
      <c r="S96" s="107">
        <f t="shared" si="12"/>
        <v>3.4</v>
      </c>
      <c r="T96" s="81">
        <f t="shared" si="14"/>
        <v>1.75</v>
      </c>
      <c r="U96" s="173">
        <f t="shared" si="13"/>
        <v>1</v>
      </c>
      <c r="V96" s="173">
        <f t="shared" si="16"/>
        <v>2.25</v>
      </c>
      <c r="W96" s="149" t="s">
        <v>428</v>
      </c>
    </row>
    <row r="97" spans="2:23" ht="114.75" customHeight="1" x14ac:dyDescent="0.25">
      <c r="B97" s="3" t="s">
        <v>28</v>
      </c>
      <c r="C97" s="127" t="s">
        <v>296</v>
      </c>
      <c r="D97" s="128" t="s">
        <v>297</v>
      </c>
      <c r="E97" s="129" t="s">
        <v>51</v>
      </c>
      <c r="F97" s="130" t="s">
        <v>298</v>
      </c>
      <c r="G97" s="166">
        <v>5</v>
      </c>
      <c r="H97" s="55"/>
      <c r="I97" s="1"/>
      <c r="J97" s="1">
        <v>5</v>
      </c>
      <c r="K97" s="42"/>
      <c r="L97" s="121">
        <v>0</v>
      </c>
      <c r="M97" s="120">
        <v>0</v>
      </c>
      <c r="N97" s="120">
        <v>0</v>
      </c>
      <c r="O97" s="122">
        <v>0</v>
      </c>
      <c r="P97" s="81" t="str">
        <f t="shared" si="15"/>
        <v>100%</v>
      </c>
      <c r="Q97" s="106" t="str">
        <f t="shared" si="11"/>
        <v>100%</v>
      </c>
      <c r="R97" s="107">
        <f t="shared" si="12"/>
        <v>0</v>
      </c>
      <c r="S97" s="107" t="str">
        <f t="shared" si="12"/>
        <v>100%</v>
      </c>
      <c r="T97" s="81" t="str">
        <f t="shared" si="14"/>
        <v>100%</v>
      </c>
      <c r="U97" s="173">
        <f t="shared" si="13"/>
        <v>0</v>
      </c>
      <c r="V97" s="173">
        <f t="shared" si="16"/>
        <v>0</v>
      </c>
      <c r="W97" s="149" t="s">
        <v>429</v>
      </c>
    </row>
    <row r="98" spans="2:23" ht="105" customHeight="1" x14ac:dyDescent="0.25">
      <c r="B98" s="53" t="s">
        <v>299</v>
      </c>
      <c r="C98" s="131" t="s">
        <v>300</v>
      </c>
      <c r="D98" s="126" t="s">
        <v>301</v>
      </c>
      <c r="E98" s="131" t="s">
        <v>51</v>
      </c>
      <c r="F98" s="138" t="s">
        <v>329</v>
      </c>
      <c r="G98" s="145">
        <v>128765</v>
      </c>
      <c r="H98" s="55">
        <v>32192</v>
      </c>
      <c r="I98" s="1">
        <v>32192</v>
      </c>
      <c r="J98" s="1">
        <v>32191</v>
      </c>
      <c r="K98" s="42">
        <v>32190</v>
      </c>
      <c r="L98" s="121">
        <v>22485</v>
      </c>
      <c r="M98" s="120">
        <v>20860</v>
      </c>
      <c r="N98" s="120">
        <v>22947</v>
      </c>
      <c r="O98" s="122">
        <v>18324</v>
      </c>
      <c r="P98" s="81">
        <f t="shared" si="15"/>
        <v>0.69846545725646125</v>
      </c>
      <c r="Q98" s="106">
        <f t="shared" si="11"/>
        <v>0.64798707753479123</v>
      </c>
      <c r="R98" s="107">
        <f t="shared" si="12"/>
        <v>0.71283899226491876</v>
      </c>
      <c r="S98" s="107">
        <f t="shared" si="12"/>
        <v>0.56924510717614163</v>
      </c>
      <c r="T98" s="81">
        <f t="shared" si="14"/>
        <v>0.67322626739562619</v>
      </c>
      <c r="U98" s="173">
        <f t="shared" si="13"/>
        <v>0.68041253125825141</v>
      </c>
      <c r="V98" s="173">
        <f t="shared" si="16"/>
        <v>0.64104316490890167</v>
      </c>
      <c r="W98" s="149" t="s">
        <v>409</v>
      </c>
    </row>
    <row r="99" spans="2:23" ht="102.75" x14ac:dyDescent="0.25">
      <c r="B99" s="3" t="s">
        <v>28</v>
      </c>
      <c r="C99" s="127" t="s">
        <v>302</v>
      </c>
      <c r="D99" s="129" t="s">
        <v>303</v>
      </c>
      <c r="E99" s="129" t="s">
        <v>51</v>
      </c>
      <c r="F99" s="130" t="s">
        <v>304</v>
      </c>
      <c r="G99" s="166">
        <v>37</v>
      </c>
      <c r="H99" s="1">
        <v>9</v>
      </c>
      <c r="I99" s="1">
        <v>10</v>
      </c>
      <c r="J99" s="1">
        <v>9</v>
      </c>
      <c r="K99" s="1">
        <v>9</v>
      </c>
      <c r="L99" s="121">
        <v>0</v>
      </c>
      <c r="M99" s="120">
        <v>0</v>
      </c>
      <c r="N99" s="120">
        <v>5</v>
      </c>
      <c r="O99" s="122">
        <v>0</v>
      </c>
      <c r="P99" s="81">
        <f t="shared" si="15"/>
        <v>0</v>
      </c>
      <c r="Q99" s="106">
        <f t="shared" si="11"/>
        <v>0</v>
      </c>
      <c r="R99" s="107">
        <f t="shared" si="12"/>
        <v>0.55555555555555558</v>
      </c>
      <c r="S99" s="107">
        <f t="shared" si="12"/>
        <v>0</v>
      </c>
      <c r="T99" s="81">
        <f t="shared" si="14"/>
        <v>0</v>
      </c>
      <c r="U99" s="173">
        <f t="shared" si="13"/>
        <v>0.26315789473684209</v>
      </c>
      <c r="V99" s="173">
        <f t="shared" si="16"/>
        <v>0.27777777777777779</v>
      </c>
      <c r="W99" s="149" t="s">
        <v>410</v>
      </c>
    </row>
    <row r="100" spans="2:23" ht="108" customHeight="1" x14ac:dyDescent="0.25">
      <c r="B100" s="3" t="s">
        <v>28</v>
      </c>
      <c r="C100" s="127" t="s">
        <v>305</v>
      </c>
      <c r="D100" s="129" t="s">
        <v>306</v>
      </c>
      <c r="E100" s="129" t="s">
        <v>51</v>
      </c>
      <c r="F100" s="130" t="s">
        <v>307</v>
      </c>
      <c r="G100" s="166">
        <v>130235</v>
      </c>
      <c r="H100" s="1">
        <v>32600</v>
      </c>
      <c r="I100" s="1">
        <v>32600</v>
      </c>
      <c r="J100" s="1">
        <v>32517</v>
      </c>
      <c r="K100" s="1">
        <v>32518</v>
      </c>
      <c r="L100" s="121">
        <v>29668</v>
      </c>
      <c r="M100" s="120">
        <v>27362</v>
      </c>
      <c r="N100" s="120">
        <v>21299</v>
      </c>
      <c r="O100" s="122">
        <v>24160</v>
      </c>
      <c r="P100" s="81">
        <f t="shared" si="15"/>
        <v>0.91006134969325159</v>
      </c>
      <c r="Q100" s="106">
        <f t="shared" si="11"/>
        <v>0.83932515337423308</v>
      </c>
      <c r="R100" s="107">
        <f t="shared" si="12"/>
        <v>0.65501122489774577</v>
      </c>
      <c r="S100" s="107">
        <f t="shared" si="12"/>
        <v>0.74297312257826431</v>
      </c>
      <c r="T100" s="81">
        <f t="shared" si="14"/>
        <v>0.87469325153374233</v>
      </c>
      <c r="U100" s="173">
        <f t="shared" si="13"/>
        <v>0.74728565505167621</v>
      </c>
      <c r="V100" s="173">
        <f t="shared" si="16"/>
        <v>0.69899285000384404</v>
      </c>
      <c r="W100" s="149" t="s">
        <v>411</v>
      </c>
    </row>
    <row r="101" spans="2:23" ht="131.25" customHeight="1" x14ac:dyDescent="0.25">
      <c r="B101" s="3" t="s">
        <v>28</v>
      </c>
      <c r="C101" s="127" t="s">
        <v>308</v>
      </c>
      <c r="D101" s="129" t="s">
        <v>309</v>
      </c>
      <c r="E101" s="129" t="s">
        <v>51</v>
      </c>
      <c r="F101" s="130" t="s">
        <v>310</v>
      </c>
      <c r="G101" s="166">
        <v>87</v>
      </c>
      <c r="H101" s="1">
        <v>21</v>
      </c>
      <c r="I101" s="1">
        <v>23</v>
      </c>
      <c r="J101" s="1">
        <v>22</v>
      </c>
      <c r="K101" s="1">
        <v>21</v>
      </c>
      <c r="L101" s="121">
        <v>55</v>
      </c>
      <c r="M101" s="120">
        <v>81</v>
      </c>
      <c r="N101" s="120">
        <v>99</v>
      </c>
      <c r="O101" s="122">
        <v>0</v>
      </c>
      <c r="P101" s="81">
        <f t="shared" si="15"/>
        <v>2.6190476190476191</v>
      </c>
      <c r="Q101" s="106">
        <f t="shared" si="11"/>
        <v>3.5217391304347827</v>
      </c>
      <c r="R101" s="107">
        <f t="shared" si="12"/>
        <v>4.5</v>
      </c>
      <c r="S101" s="107">
        <f t="shared" si="12"/>
        <v>0</v>
      </c>
      <c r="T101" s="81">
        <f t="shared" si="14"/>
        <v>3.0909090909090908</v>
      </c>
      <c r="U101" s="173">
        <f t="shared" si="13"/>
        <v>4</v>
      </c>
      <c r="V101" s="173">
        <f t="shared" si="16"/>
        <v>2.3023255813953489</v>
      </c>
      <c r="W101" s="149" t="s">
        <v>412</v>
      </c>
    </row>
    <row r="102" spans="2:23" ht="123.75" customHeight="1" x14ac:dyDescent="0.25">
      <c r="B102" s="3" t="s">
        <v>28</v>
      </c>
      <c r="C102" s="127" t="s">
        <v>311</v>
      </c>
      <c r="D102" s="129" t="s">
        <v>312</v>
      </c>
      <c r="E102" s="129" t="s">
        <v>51</v>
      </c>
      <c r="F102" s="130" t="s">
        <v>313</v>
      </c>
      <c r="G102" s="166">
        <v>5</v>
      </c>
      <c r="H102" s="55">
        <v>2</v>
      </c>
      <c r="I102" s="1">
        <v>2</v>
      </c>
      <c r="J102" s="1">
        <v>1</v>
      </c>
      <c r="K102" s="42">
        <v>0</v>
      </c>
      <c r="L102" s="121">
        <v>0</v>
      </c>
      <c r="M102" s="120">
        <v>0</v>
      </c>
      <c r="N102" s="120">
        <v>0</v>
      </c>
      <c r="O102" s="122">
        <v>0</v>
      </c>
      <c r="P102" s="81">
        <f t="shared" si="15"/>
        <v>0</v>
      </c>
      <c r="Q102" s="106">
        <f t="shared" si="11"/>
        <v>0</v>
      </c>
      <c r="R102" s="107">
        <f t="shared" si="12"/>
        <v>0</v>
      </c>
      <c r="S102" s="107" t="str">
        <f t="shared" si="12"/>
        <v>100%</v>
      </c>
      <c r="T102" s="81">
        <f t="shared" si="14"/>
        <v>0</v>
      </c>
      <c r="U102" s="173">
        <f t="shared" si="13"/>
        <v>0</v>
      </c>
      <c r="V102" s="173">
        <f t="shared" si="16"/>
        <v>0</v>
      </c>
      <c r="W102" s="149" t="s">
        <v>413</v>
      </c>
    </row>
    <row r="103" spans="2:23" ht="128.25" customHeight="1" x14ac:dyDescent="0.25">
      <c r="B103" s="53" t="s">
        <v>314</v>
      </c>
      <c r="C103" s="131" t="s">
        <v>315</v>
      </c>
      <c r="D103" s="126" t="s">
        <v>316</v>
      </c>
      <c r="E103" s="131" t="s">
        <v>51</v>
      </c>
      <c r="F103" s="138" t="s">
        <v>330</v>
      </c>
      <c r="G103" s="144">
        <v>88</v>
      </c>
      <c r="H103" s="55">
        <v>22</v>
      </c>
      <c r="I103" s="1">
        <v>22</v>
      </c>
      <c r="J103" s="1">
        <v>22</v>
      </c>
      <c r="K103" s="42">
        <v>22</v>
      </c>
      <c r="L103" s="121">
        <v>8</v>
      </c>
      <c r="M103" s="120">
        <v>8</v>
      </c>
      <c r="N103" s="120">
        <v>4</v>
      </c>
      <c r="O103" s="122">
        <v>15</v>
      </c>
      <c r="P103" s="81">
        <f t="shared" si="15"/>
        <v>0.36363636363636365</v>
      </c>
      <c r="Q103" s="106">
        <f t="shared" si="11"/>
        <v>0.36363636363636365</v>
      </c>
      <c r="R103" s="107">
        <f t="shared" si="12"/>
        <v>0.18181818181818182</v>
      </c>
      <c r="S103" s="107">
        <f t="shared" si="12"/>
        <v>0.68181818181818177</v>
      </c>
      <c r="T103" s="81">
        <f t="shared" si="14"/>
        <v>0.36363636363636365</v>
      </c>
      <c r="U103" s="173">
        <f t="shared" si="13"/>
        <v>0.27272727272727271</v>
      </c>
      <c r="V103" s="173">
        <f t="shared" si="16"/>
        <v>0.43181818181818182</v>
      </c>
      <c r="W103" s="149" t="s">
        <v>404</v>
      </c>
    </row>
    <row r="104" spans="2:23" ht="132" customHeight="1" x14ac:dyDescent="0.25">
      <c r="B104" s="3" t="s">
        <v>28</v>
      </c>
      <c r="C104" s="127" t="s">
        <v>317</v>
      </c>
      <c r="D104" s="129" t="s">
        <v>318</v>
      </c>
      <c r="E104" s="129" t="s">
        <v>51</v>
      </c>
      <c r="F104" s="130" t="s">
        <v>319</v>
      </c>
      <c r="G104" s="166">
        <v>10</v>
      </c>
      <c r="H104" s="55">
        <v>2</v>
      </c>
      <c r="I104" s="1">
        <v>3</v>
      </c>
      <c r="J104" s="1">
        <v>3</v>
      </c>
      <c r="K104" s="42">
        <v>2</v>
      </c>
      <c r="L104" s="121">
        <v>2</v>
      </c>
      <c r="M104" s="120">
        <v>2</v>
      </c>
      <c r="N104" s="120">
        <v>3</v>
      </c>
      <c r="O104" s="122">
        <v>3</v>
      </c>
      <c r="P104" s="81">
        <f t="shared" si="15"/>
        <v>1</v>
      </c>
      <c r="Q104" s="106">
        <f t="shared" si="11"/>
        <v>0.66666666666666663</v>
      </c>
      <c r="R104" s="107">
        <f t="shared" si="12"/>
        <v>1</v>
      </c>
      <c r="S104" s="107">
        <f t="shared" si="12"/>
        <v>1.5</v>
      </c>
      <c r="T104" s="81">
        <f t="shared" si="14"/>
        <v>0.8</v>
      </c>
      <c r="U104" s="173">
        <f t="shared" si="13"/>
        <v>0.83333333333333337</v>
      </c>
      <c r="V104" s="173">
        <f t="shared" si="16"/>
        <v>1.2</v>
      </c>
      <c r="W104" s="149" t="s">
        <v>405</v>
      </c>
    </row>
    <row r="105" spans="2:23" ht="133.5" customHeight="1" x14ac:dyDescent="0.25">
      <c r="B105" s="3" t="s">
        <v>28</v>
      </c>
      <c r="C105" s="127" t="s">
        <v>320</v>
      </c>
      <c r="D105" s="129" t="s">
        <v>321</v>
      </c>
      <c r="E105" s="129" t="s">
        <v>51</v>
      </c>
      <c r="F105" s="130" t="s">
        <v>322</v>
      </c>
      <c r="G105" s="166">
        <v>8</v>
      </c>
      <c r="H105" s="55">
        <v>2</v>
      </c>
      <c r="I105" s="1">
        <v>2</v>
      </c>
      <c r="J105" s="1">
        <v>2</v>
      </c>
      <c r="K105" s="42">
        <v>2</v>
      </c>
      <c r="L105" s="121">
        <v>2</v>
      </c>
      <c r="M105" s="120">
        <v>2</v>
      </c>
      <c r="N105" s="120">
        <v>2</v>
      </c>
      <c r="O105" s="122">
        <v>2</v>
      </c>
      <c r="P105" s="81">
        <f t="shared" si="15"/>
        <v>1</v>
      </c>
      <c r="Q105" s="106">
        <f t="shared" si="11"/>
        <v>1</v>
      </c>
      <c r="R105" s="107">
        <f t="shared" si="12"/>
        <v>1</v>
      </c>
      <c r="S105" s="107">
        <f t="shared" si="12"/>
        <v>1</v>
      </c>
      <c r="T105" s="81">
        <f t="shared" si="14"/>
        <v>1</v>
      </c>
      <c r="U105" s="173">
        <f t="shared" si="13"/>
        <v>1</v>
      </c>
      <c r="V105" s="173">
        <f t="shared" si="16"/>
        <v>1</v>
      </c>
      <c r="W105" s="149" t="s">
        <v>406</v>
      </c>
    </row>
    <row r="106" spans="2:23" ht="135.75" customHeight="1" x14ac:dyDescent="0.25">
      <c r="B106" s="3" t="s">
        <v>28</v>
      </c>
      <c r="C106" s="127" t="s">
        <v>323</v>
      </c>
      <c r="D106" s="128" t="s">
        <v>324</v>
      </c>
      <c r="E106" s="129" t="s">
        <v>51</v>
      </c>
      <c r="F106" s="130" t="s">
        <v>325</v>
      </c>
      <c r="G106" s="166">
        <v>450</v>
      </c>
      <c r="H106" s="55">
        <v>100</v>
      </c>
      <c r="I106" s="1">
        <v>150</v>
      </c>
      <c r="J106" s="1">
        <v>100</v>
      </c>
      <c r="K106" s="42">
        <v>100</v>
      </c>
      <c r="L106" s="121">
        <v>396</v>
      </c>
      <c r="M106" s="120">
        <v>232</v>
      </c>
      <c r="N106" s="120">
        <v>98</v>
      </c>
      <c r="O106" s="122">
        <v>159</v>
      </c>
      <c r="P106" s="81">
        <f t="shared" si="15"/>
        <v>3.96</v>
      </c>
      <c r="Q106" s="106">
        <f t="shared" si="11"/>
        <v>1.5466666666666666</v>
      </c>
      <c r="R106" s="107">
        <f t="shared" si="12"/>
        <v>0.98</v>
      </c>
      <c r="S106" s="107">
        <f t="shared" si="12"/>
        <v>1.59</v>
      </c>
      <c r="T106" s="81">
        <f t="shared" si="14"/>
        <v>2.512</v>
      </c>
      <c r="U106" s="173">
        <f>IFERROR(((M106+N106)/(I106+J106)),"100%")</f>
        <v>1.32</v>
      </c>
      <c r="V106" s="173">
        <f t="shared" si="16"/>
        <v>1.2849999999999999</v>
      </c>
      <c r="W106" s="149" t="s">
        <v>407</v>
      </c>
    </row>
    <row r="107" spans="2:23" ht="133.5" thickBot="1" x14ac:dyDescent="0.3">
      <c r="B107" s="4" t="s">
        <v>28</v>
      </c>
      <c r="C107" s="5" t="s">
        <v>326</v>
      </c>
      <c r="D107" s="6" t="s">
        <v>327</v>
      </c>
      <c r="E107" s="7" t="s">
        <v>51</v>
      </c>
      <c r="F107" s="137" t="s">
        <v>328</v>
      </c>
      <c r="G107" s="167">
        <v>5</v>
      </c>
      <c r="H107" s="95">
        <v>2</v>
      </c>
      <c r="I107" s="45"/>
      <c r="J107" s="45">
        <v>2</v>
      </c>
      <c r="K107" s="59">
        <v>1</v>
      </c>
      <c r="L107" s="58">
        <v>2</v>
      </c>
      <c r="M107" s="45">
        <v>1</v>
      </c>
      <c r="N107" s="45">
        <v>2</v>
      </c>
      <c r="O107" s="46">
        <v>2</v>
      </c>
      <c r="P107" s="81">
        <f t="shared" si="15"/>
        <v>1</v>
      </c>
      <c r="Q107" s="106" t="str">
        <f t="shared" si="11"/>
        <v>100%</v>
      </c>
      <c r="R107" s="107">
        <f t="shared" si="12"/>
        <v>1</v>
      </c>
      <c r="S107" s="107">
        <f t="shared" si="12"/>
        <v>2</v>
      </c>
      <c r="T107" s="81">
        <f>IFERROR(((L107+M107)/(H107+I107)),"100%")</f>
        <v>1.5</v>
      </c>
      <c r="U107" s="173">
        <f t="shared" ref="U107" si="17">IFERROR(((M107+N107)/(I107+J107)),"100%")</f>
        <v>1.5</v>
      </c>
      <c r="V107" s="173">
        <f t="shared" si="16"/>
        <v>1.3333333333333333</v>
      </c>
      <c r="W107" s="149" t="s">
        <v>408</v>
      </c>
    </row>
    <row r="108" spans="2:23" ht="32.25" customHeight="1" x14ac:dyDescent="0.25">
      <c r="C108" s="199"/>
      <c r="D108" s="199"/>
      <c r="E108" s="199"/>
      <c r="F108" s="199"/>
      <c r="G108" s="90"/>
      <c r="P108" s="86">
        <f>AVERAGE(P19:P22,P24:P28,P30:P36,P38:P42,P44:P57,P59:P63,P65:P68,P70:P72,P74:P77,P79:P81,P83:P90,P92:P97,P99:P102,P104:P107)</f>
        <v>1.802866846279612</v>
      </c>
      <c r="Q108" s="86">
        <f t="shared" ref="Q108:V108" si="18">AVERAGE(Q19:Q107)</f>
        <v>1.4168404251064435</v>
      </c>
      <c r="R108" s="86">
        <f t="shared" si="18"/>
        <v>1.481034151454522</v>
      </c>
      <c r="S108" s="86">
        <f t="shared" si="18"/>
        <v>2.3931205896327929</v>
      </c>
      <c r="T108" s="86">
        <f t="shared" si="18"/>
        <v>1.4878587347248799</v>
      </c>
      <c r="U108" s="86">
        <f t="shared" si="18"/>
        <v>1.4488022011981805</v>
      </c>
      <c r="V108" s="86">
        <f t="shared" si="18"/>
        <v>1.6433254745279142</v>
      </c>
    </row>
    <row r="109" spans="2:23" ht="15.75" customHeight="1" x14ac:dyDescent="0.25"/>
    <row r="110" spans="2:23" ht="15.75" customHeight="1" x14ac:dyDescent="0.25"/>
    <row r="111" spans="2:23" ht="15.75" customHeight="1" x14ac:dyDescent="0.25"/>
    <row r="112" spans="2:23" ht="15.75" customHeight="1" x14ac:dyDescent="0.25"/>
    <row r="113" spans="3:23" ht="15.75" customHeight="1" x14ac:dyDescent="0.25"/>
    <row r="114" spans="3:23" ht="15.75" customHeight="1" x14ac:dyDescent="0.25"/>
    <row r="115" spans="3:23" x14ac:dyDescent="0.25">
      <c r="F115" s="43"/>
      <c r="G115" s="43"/>
    </row>
    <row r="116" spans="3:23" ht="81.75" customHeight="1" x14ac:dyDescent="0.25">
      <c r="C116" s="192" t="s">
        <v>430</v>
      </c>
      <c r="D116" s="193"/>
      <c r="E116" s="193"/>
      <c r="F116" s="31"/>
      <c r="G116" s="91"/>
      <c r="L116" s="194" t="s">
        <v>29</v>
      </c>
      <c r="M116" s="195"/>
      <c r="N116" s="195"/>
      <c r="O116" s="195"/>
      <c r="P116" s="195"/>
      <c r="Q116" s="195"/>
      <c r="U116" s="192" t="s">
        <v>369</v>
      </c>
      <c r="V116" s="193"/>
      <c r="W116" s="193"/>
    </row>
    <row r="117" spans="3:23" ht="47.25" customHeight="1" x14ac:dyDescent="0.25">
      <c r="C117" s="169"/>
      <c r="D117" s="169"/>
      <c r="E117" s="169"/>
      <c r="F117" s="91"/>
      <c r="G117" s="91"/>
      <c r="L117" s="170"/>
      <c r="M117" s="171"/>
      <c r="N117" s="171"/>
      <c r="O117" s="171"/>
      <c r="P117" s="171"/>
      <c r="Q117" s="171"/>
      <c r="U117" s="169"/>
      <c r="V117" s="169"/>
      <c r="W117" s="169"/>
    </row>
    <row r="118" spans="3:23" ht="47.25" customHeight="1" x14ac:dyDescent="0.25">
      <c r="C118" s="169"/>
      <c r="D118" s="169"/>
      <c r="E118" s="169"/>
      <c r="F118" s="91"/>
      <c r="G118" s="91"/>
      <c r="L118" s="170"/>
      <c r="M118" s="171"/>
      <c r="N118" s="171"/>
      <c r="O118" s="171"/>
      <c r="P118" s="171"/>
      <c r="Q118" s="171"/>
      <c r="U118" s="169"/>
      <c r="V118" s="169"/>
      <c r="W118" s="169"/>
    </row>
    <row r="120" spans="3:23" ht="15.75" thickBot="1" x14ac:dyDescent="0.3"/>
    <row r="121" spans="3:23" ht="15.75" thickBot="1" x14ac:dyDescent="0.3">
      <c r="E121" s="185" t="s">
        <v>30</v>
      </c>
      <c r="F121" s="186"/>
      <c r="G121" s="186"/>
      <c r="H121" s="186"/>
      <c r="I121" s="186"/>
      <c r="J121" s="186"/>
      <c r="K121" s="186"/>
      <c r="L121" s="186"/>
      <c r="M121" s="186"/>
      <c r="N121" s="186"/>
      <c r="O121" s="186"/>
      <c r="P121" s="186"/>
      <c r="Q121" s="186"/>
      <c r="R121" s="186"/>
      <c r="S121" s="186"/>
      <c r="T121" s="186"/>
      <c r="U121" s="186"/>
      <c r="V121" s="186"/>
      <c r="W121" s="187"/>
    </row>
    <row r="122" spans="3:23" ht="15.75" thickBot="1" x14ac:dyDescent="0.3">
      <c r="E122" s="188" t="s">
        <v>31</v>
      </c>
      <c r="F122" s="188" t="s">
        <v>32</v>
      </c>
      <c r="G122" s="179" t="s">
        <v>33</v>
      </c>
      <c r="H122" s="180"/>
      <c r="I122" s="180"/>
      <c r="J122" s="181"/>
      <c r="K122" s="179" t="s">
        <v>34</v>
      </c>
      <c r="L122" s="180"/>
      <c r="M122" s="180"/>
      <c r="N122" s="181"/>
      <c r="O122" s="182" t="s">
        <v>35</v>
      </c>
      <c r="P122" s="183"/>
      <c r="Q122" s="183"/>
      <c r="R122" s="184"/>
      <c r="S122" s="182" t="s">
        <v>36</v>
      </c>
      <c r="T122" s="183"/>
      <c r="U122" s="183"/>
      <c r="V122" s="184"/>
      <c r="W122" s="190" t="s">
        <v>10</v>
      </c>
    </row>
    <row r="123" spans="3:23" ht="29.25" thickBot="1" x14ac:dyDescent="0.3">
      <c r="E123" s="189"/>
      <c r="F123" s="189"/>
      <c r="G123" s="18" t="s">
        <v>37</v>
      </c>
      <c r="H123" s="19" t="s">
        <v>38</v>
      </c>
      <c r="I123" s="20" t="s">
        <v>39</v>
      </c>
      <c r="J123" s="21" t="s">
        <v>40</v>
      </c>
      <c r="K123" s="18" t="s">
        <v>37</v>
      </c>
      <c r="L123" s="19" t="s">
        <v>38</v>
      </c>
      <c r="M123" s="20" t="s">
        <v>39</v>
      </c>
      <c r="N123" s="21" t="s">
        <v>40</v>
      </c>
      <c r="O123" s="18" t="s">
        <v>14</v>
      </c>
      <c r="P123" s="22" t="s">
        <v>15</v>
      </c>
      <c r="Q123" s="23" t="s">
        <v>16</v>
      </c>
      <c r="R123" s="24" t="s">
        <v>17</v>
      </c>
      <c r="S123" s="25" t="s">
        <v>14</v>
      </c>
      <c r="T123" s="26" t="s">
        <v>15</v>
      </c>
      <c r="U123" s="23" t="s">
        <v>16</v>
      </c>
      <c r="V123" s="26" t="s">
        <v>17</v>
      </c>
      <c r="W123" s="191"/>
    </row>
    <row r="124" spans="3:23" x14ac:dyDescent="0.25">
      <c r="E124" s="32"/>
      <c r="F124" s="27"/>
      <c r="G124" s="82"/>
      <c r="H124" s="83"/>
      <c r="I124" s="83"/>
      <c r="J124" s="84"/>
      <c r="K124" s="82"/>
      <c r="L124" s="83"/>
      <c r="M124" s="83"/>
      <c r="N124" s="85"/>
      <c r="O124" s="81" t="str">
        <f t="shared" ref="O124:R124" si="19">IFERROR((K124/G124),"100%")</f>
        <v>100%</v>
      </c>
      <c r="P124" s="41" t="str">
        <f t="shared" si="19"/>
        <v>100%</v>
      </c>
      <c r="Q124" s="41" t="str">
        <f t="shared" si="19"/>
        <v>100%</v>
      </c>
      <c r="R124" s="44" t="str">
        <f t="shared" si="19"/>
        <v>100%</v>
      </c>
      <c r="S124" s="81" t="str">
        <f>IFERROR(((K124)/(G124)),"100%")</f>
        <v>100%</v>
      </c>
      <c r="T124" s="81" t="str">
        <f>IFERROR(((L124+M124)/(H124+I124)),"100%")</f>
        <v>100%</v>
      </c>
      <c r="U124" s="41" t="str">
        <f>IFERROR(((L124+M124+N124)/(H124+I124+J124)),"100%")</f>
        <v>100%</v>
      </c>
      <c r="V124" s="44" t="str">
        <f>IFERROR(((L124+M124+N124+O124)/(H124+I124+J124+K124)),"100%")</f>
        <v>100%</v>
      </c>
      <c r="W124" s="89"/>
    </row>
    <row r="125" spans="3:23" x14ac:dyDescent="0.25">
      <c r="E125" s="33"/>
      <c r="F125" s="28"/>
      <c r="G125" s="150"/>
      <c r="H125" s="151"/>
      <c r="I125" s="151"/>
      <c r="J125" s="152"/>
      <c r="K125" s="82"/>
      <c r="L125" s="83"/>
      <c r="M125" s="83"/>
      <c r="N125" s="85"/>
      <c r="O125" s="153"/>
      <c r="P125" s="107"/>
      <c r="Q125" s="107"/>
      <c r="R125" s="154"/>
      <c r="S125" s="81"/>
      <c r="T125" s="154"/>
      <c r="U125" s="107"/>
      <c r="V125" s="154"/>
      <c r="W125" s="155"/>
    </row>
    <row r="126" spans="3:23" ht="15.75" thickBot="1" x14ac:dyDescent="0.3">
      <c r="E126" s="34"/>
      <c r="F126" s="35"/>
      <c r="G126" s="150"/>
      <c r="H126" s="151"/>
      <c r="I126" s="151"/>
      <c r="J126" s="152"/>
      <c r="K126" s="82"/>
      <c r="L126" s="83"/>
      <c r="M126" s="83"/>
      <c r="N126" s="85"/>
      <c r="O126" s="153"/>
      <c r="P126" s="107"/>
      <c r="Q126" s="107"/>
      <c r="R126" s="154"/>
      <c r="S126" s="81"/>
      <c r="T126" s="154"/>
      <c r="U126" s="107"/>
      <c r="V126" s="154"/>
      <c r="W126" s="155"/>
    </row>
    <row r="127" spans="3:23" ht="15.75" thickBot="1" x14ac:dyDescent="0.3">
      <c r="E127" s="32"/>
      <c r="F127" s="27"/>
      <c r="G127" s="150"/>
      <c r="H127" s="151"/>
      <c r="I127" s="151"/>
      <c r="J127" s="152"/>
      <c r="K127" s="82"/>
      <c r="L127" s="83"/>
      <c r="M127" s="83"/>
      <c r="N127" s="85"/>
      <c r="O127" s="153"/>
      <c r="P127" s="107"/>
      <c r="Q127" s="107"/>
      <c r="R127" s="154"/>
      <c r="S127" s="81"/>
      <c r="T127" s="154"/>
      <c r="U127" s="107"/>
      <c r="V127" s="154"/>
      <c r="W127" s="155"/>
    </row>
    <row r="128" spans="3:23" x14ac:dyDescent="0.25">
      <c r="E128" s="32"/>
      <c r="F128" s="27"/>
      <c r="G128" s="66"/>
      <c r="H128" s="67"/>
      <c r="I128" s="67"/>
      <c r="J128" s="68"/>
      <c r="K128" s="66"/>
      <c r="L128" s="69"/>
      <c r="M128" s="69"/>
      <c r="N128" s="70"/>
      <c r="O128" s="44">
        <f t="shared" ref="O128:O131" si="20">IFERROR(K128/G128,"100"%)</f>
        <v>1</v>
      </c>
      <c r="P128" s="61"/>
      <c r="Q128" s="61"/>
      <c r="R128" s="62"/>
      <c r="S128" s="51" t="str">
        <f>IFERROR(K128/F128,"100%")</f>
        <v>100%</v>
      </c>
      <c r="T128" s="61"/>
      <c r="U128" s="61"/>
      <c r="V128" s="62"/>
      <c r="W128" s="36"/>
    </row>
    <row r="129" spans="5:23" x14ac:dyDescent="0.25">
      <c r="E129" s="156"/>
      <c r="F129" s="28"/>
      <c r="G129" s="158"/>
      <c r="H129" s="159"/>
      <c r="I129" s="159"/>
      <c r="J129" s="160"/>
      <c r="K129" s="158"/>
      <c r="L129" s="161"/>
      <c r="M129" s="161"/>
      <c r="N129" s="162"/>
      <c r="O129" s="44"/>
      <c r="P129" s="163"/>
      <c r="Q129" s="163"/>
      <c r="R129" s="164"/>
      <c r="S129" s="51"/>
      <c r="T129" s="163"/>
      <c r="U129" s="163"/>
      <c r="V129" s="164"/>
      <c r="W129" s="165"/>
    </row>
    <row r="130" spans="5:23" x14ac:dyDescent="0.25">
      <c r="E130" s="156"/>
      <c r="F130" s="157"/>
      <c r="G130" s="158"/>
      <c r="H130" s="159"/>
      <c r="I130" s="159"/>
      <c r="J130" s="160"/>
      <c r="K130" s="158"/>
      <c r="L130" s="161"/>
      <c r="M130" s="161"/>
      <c r="N130" s="162"/>
      <c r="O130" s="44"/>
      <c r="P130" s="163"/>
      <c r="Q130" s="163"/>
      <c r="R130" s="164"/>
      <c r="S130" s="51"/>
      <c r="T130" s="163"/>
      <c r="U130" s="163"/>
      <c r="V130" s="164"/>
      <c r="W130" s="165"/>
    </row>
    <row r="131" spans="5:23" x14ac:dyDescent="0.25">
      <c r="E131" s="33"/>
      <c r="G131" s="71"/>
      <c r="H131" s="72"/>
      <c r="I131" s="72"/>
      <c r="J131" s="73"/>
      <c r="K131" s="71"/>
      <c r="L131" s="74"/>
      <c r="M131" s="74"/>
      <c r="N131" s="75"/>
      <c r="O131" s="44">
        <f t="shared" si="20"/>
        <v>1</v>
      </c>
      <c r="P131" s="63"/>
      <c r="Q131" s="63"/>
      <c r="R131" s="64"/>
      <c r="S131" s="51" t="str">
        <f>IFERROR(K131/F129,"100%")</f>
        <v>100%</v>
      </c>
      <c r="T131" s="63"/>
      <c r="U131" s="63"/>
      <c r="V131" s="64"/>
      <c r="W131" s="37"/>
    </row>
    <row r="132" spans="5:23" ht="15.75" thickBot="1" x14ac:dyDescent="0.3">
      <c r="E132" s="34"/>
      <c r="F132" s="35"/>
      <c r="G132" s="76"/>
      <c r="H132" s="77"/>
      <c r="I132" s="77"/>
      <c r="J132" s="78"/>
      <c r="K132" s="76"/>
      <c r="L132" s="79"/>
      <c r="M132" s="79"/>
      <c r="N132" s="80"/>
      <c r="O132" s="48"/>
      <c r="P132" s="49"/>
      <c r="Q132" s="49"/>
      <c r="R132" s="50"/>
      <c r="S132" s="65"/>
      <c r="T132" s="49"/>
      <c r="U132" s="49"/>
      <c r="V132" s="50"/>
      <c r="W132" s="38"/>
    </row>
  </sheetData>
  <mergeCells count="28">
    <mergeCell ref="B11:B12"/>
    <mergeCell ref="C11:C12"/>
    <mergeCell ref="D11:F11"/>
    <mergeCell ref="G11:K11"/>
    <mergeCell ref="E2:S2"/>
    <mergeCell ref="E3:S3"/>
    <mergeCell ref="L11:O11"/>
    <mergeCell ref="G10:V10"/>
    <mergeCell ref="P11:S11"/>
    <mergeCell ref="T11:V11"/>
    <mergeCell ref="E4:S6"/>
    <mergeCell ref="E7:S8"/>
    <mergeCell ref="W11:W12"/>
    <mergeCell ref="K122:N122"/>
    <mergeCell ref="O122:R122"/>
    <mergeCell ref="S122:V122"/>
    <mergeCell ref="E121:W121"/>
    <mergeCell ref="E122:E123"/>
    <mergeCell ref="W122:W123"/>
    <mergeCell ref="F122:F123"/>
    <mergeCell ref="G122:J122"/>
    <mergeCell ref="C116:E116"/>
    <mergeCell ref="L116:Q116"/>
    <mergeCell ref="U116:W116"/>
    <mergeCell ref="C13:C15"/>
    <mergeCell ref="C108:F108"/>
    <mergeCell ref="B16:F16"/>
    <mergeCell ref="B13:B15"/>
  </mergeCells>
  <conditionalFormatting sqref="G98">
    <cfRule type="containsBlanks" dxfId="47" priority="8">
      <formula>LEN(TRIM(G98))=0</formula>
    </cfRule>
  </conditionalFormatting>
  <conditionalFormatting sqref="G124:J132">
    <cfRule type="containsBlanks" dxfId="46" priority="59">
      <formula>LEN(TRIM(G124))=0</formula>
    </cfRule>
  </conditionalFormatting>
  <conditionalFormatting sqref="H13:K13">
    <cfRule type="containsBlanks" dxfId="45" priority="136">
      <formula>LEN(TRIM(H13))=0</formula>
    </cfRule>
  </conditionalFormatting>
  <conditionalFormatting sqref="H16:K107">
    <cfRule type="containsBlanks" dxfId="44" priority="9">
      <formula>LEN(TRIM(H16))=0</formula>
    </cfRule>
  </conditionalFormatting>
  <conditionalFormatting sqref="L27:M27">
    <cfRule type="containsBlanks" dxfId="43" priority="7">
      <formula>LEN(TRIM(L27))=0</formula>
    </cfRule>
  </conditionalFormatting>
  <conditionalFormatting sqref="L15:O26">
    <cfRule type="containsBlanks" dxfId="42" priority="99">
      <formula>LEN(TRIM(L15))=0</formula>
    </cfRule>
  </conditionalFormatting>
  <conditionalFormatting sqref="L14:P14">
    <cfRule type="containsBlanks" dxfId="41" priority="107">
      <formula>LEN(TRIM(L14))=0</formula>
    </cfRule>
  </conditionalFormatting>
  <conditionalFormatting sqref="Q14:R107 S17:S107 S124:V127 K124:N132 O132:V132 S14:S15 L13:V13">
    <cfRule type="containsBlanks" dxfId="40" priority="60">
      <formula>LEN(TRIM(K13))=0</formula>
    </cfRule>
  </conditionalFormatting>
  <conditionalFormatting sqref="N27:O27">
    <cfRule type="containsBlanks" dxfId="39" priority="190">
      <formula>LEN(TRIM(N27))=0</formula>
    </cfRule>
  </conditionalFormatting>
  <conditionalFormatting sqref="P14">
    <cfRule type="cellIs" dxfId="38" priority="111" stopIfTrue="1" operator="between">
      <formula>0.7</formula>
      <formula>1.2</formula>
    </cfRule>
    <cfRule type="cellIs" dxfId="37" priority="109" stopIfTrue="1" operator="lessThan">
      <formula>0.5</formula>
    </cfRule>
    <cfRule type="containsBlanks" dxfId="36" priority="113" stopIfTrue="1">
      <formula>LEN(TRIM(P14))=0</formula>
    </cfRule>
    <cfRule type="cellIs" dxfId="35" priority="112" stopIfTrue="1" operator="greaterThanOrEqual">
      <formula>1.2</formula>
    </cfRule>
    <cfRule type="cellIs" dxfId="34" priority="110" stopIfTrue="1" operator="between">
      <formula>0.5</formula>
      <formula>0.7</formula>
    </cfRule>
    <cfRule type="cellIs" dxfId="33" priority="108" stopIfTrue="1" operator="equal">
      <formula>"100%"</formula>
    </cfRule>
  </conditionalFormatting>
  <conditionalFormatting sqref="P128:R131 T128:V131">
    <cfRule type="containsBlanks" dxfId="32" priority="137">
      <formula>LEN(TRIM(P128))=0</formula>
    </cfRule>
  </conditionalFormatting>
  <conditionalFormatting sqref="T14:U107 V17:V107 O124:V127 O128:O131 P13:V13 V14:V15">
    <cfRule type="containsBlanks" dxfId="31" priority="168" stopIfTrue="1">
      <formula>LEN(TRIM(O13))=0</formula>
    </cfRule>
    <cfRule type="cellIs" dxfId="30" priority="167" stopIfTrue="1" operator="greaterThanOrEqual">
      <formula>1.2</formula>
    </cfRule>
    <cfRule type="cellIs" dxfId="29" priority="164" stopIfTrue="1" operator="lessThan">
      <formula>0.5</formula>
    </cfRule>
    <cfRule type="cellIs" dxfId="28" priority="166" stopIfTrue="1" operator="between">
      <formula>0.7</formula>
      <formula>1.2</formula>
    </cfRule>
    <cfRule type="cellIs" dxfId="27" priority="165" stopIfTrue="1" operator="between">
      <formula>0.5</formula>
      <formula>0.7</formula>
    </cfRule>
  </conditionalFormatting>
  <conditionalFormatting sqref="P15:P107 Q14:T107">
    <cfRule type="cellIs" dxfId="26" priority="95" stopIfTrue="1" operator="between">
      <formula>0.5</formula>
      <formula>0.7</formula>
    </cfRule>
    <cfRule type="cellIs" dxfId="25" priority="96" stopIfTrue="1" operator="between">
      <formula>0.7</formula>
      <formula>1.2</formula>
    </cfRule>
    <cfRule type="cellIs" dxfId="24" priority="97" stopIfTrue="1" operator="greaterThanOrEqual">
      <formula>1.2</formula>
    </cfRule>
    <cfRule type="containsBlanks" dxfId="23" priority="98" stopIfTrue="1">
      <formula>LEN(TRIM(P14))=0</formula>
    </cfRule>
    <cfRule type="cellIs" dxfId="22" priority="94" stopIfTrue="1" operator="lessThan">
      <formula>0.5</formula>
    </cfRule>
    <cfRule type="cellIs" dxfId="21" priority="93" stopIfTrue="1" operator="equal">
      <formula>"100%"</formula>
    </cfRule>
  </conditionalFormatting>
  <conditionalFormatting sqref="S14:S15 P15">
    <cfRule type="containsBlanks" dxfId="20" priority="92">
      <formula>LEN(TRIM(P14))=0</formula>
    </cfRule>
  </conditionalFormatting>
  <conditionalFormatting sqref="S128:S131">
    <cfRule type="cellIs" dxfId="19" priority="150" stopIfTrue="1" operator="equal">
      <formula>"100%"</formula>
    </cfRule>
    <cfRule type="cellIs" dxfId="18" priority="153" stopIfTrue="1" operator="between">
      <formula>0.7</formula>
      <formula>1.2</formula>
    </cfRule>
    <cfRule type="containsBlanks" dxfId="17" priority="155" stopIfTrue="1">
      <formula>LEN(TRIM(S128))=0</formula>
    </cfRule>
    <cfRule type="cellIs" dxfId="16" priority="154" stopIfTrue="1" operator="greaterThanOrEqual">
      <formula>1.2</formula>
    </cfRule>
    <cfRule type="cellIs" dxfId="15" priority="152" stopIfTrue="1" operator="between">
      <formula>0.5</formula>
      <formula>0.7</formula>
    </cfRule>
    <cfRule type="cellIs" dxfId="14" priority="151" stopIfTrue="1" operator="lessThan">
      <formula>0.5</formula>
    </cfRule>
  </conditionalFormatting>
  <conditionalFormatting sqref="T13:T107">
    <cfRule type="cellIs" dxfId="13" priority="1" stopIfTrue="1" operator="equal">
      <formula>"100%"</formula>
    </cfRule>
    <cfRule type="containsBlanks" dxfId="12" priority="6" stopIfTrue="1">
      <formula>LEN(TRIM(T13))=0</formula>
    </cfRule>
    <cfRule type="cellIs" dxfId="11" priority="2" stopIfTrue="1" operator="lessThan">
      <formula>0.5</formula>
    </cfRule>
    <cfRule type="cellIs" dxfId="10" priority="3" stopIfTrue="1" operator="between">
      <formula>0.5</formula>
      <formula>0.7</formula>
    </cfRule>
    <cfRule type="cellIs" dxfId="9" priority="5" stopIfTrue="1" operator="greaterThanOrEqual">
      <formula>1.2</formula>
    </cfRule>
    <cfRule type="cellIs" dxfId="8" priority="4" stopIfTrue="1" operator="between">
      <formula>0.7</formula>
      <formula>1.2</formula>
    </cfRule>
  </conditionalFormatting>
  <conditionalFormatting sqref="T14:U107 O124:V127 V17:V107 O128:O131 P13:V13 V14:V15">
    <cfRule type="cellIs" dxfId="7" priority="163" stopIfTrue="1" operator="equal">
      <formula>"100%"</formula>
    </cfRule>
  </conditionalFormatting>
  <conditionalFormatting sqref="L28:O107 T14:V107">
    <cfRule type="containsBlanks" dxfId="6" priority="14">
      <formula>LEN(TRIM(L14))=0</formula>
    </cfRule>
  </conditionalFormatting>
  <conditionalFormatting sqref="V14:V107">
    <cfRule type="containsBlanks" dxfId="5" priority="21" stopIfTrue="1">
      <formula>LEN(TRIM(V14))=0</formula>
    </cfRule>
    <cfRule type="cellIs" dxfId="4" priority="19" stopIfTrue="1" operator="between">
      <formula>0.7</formula>
      <formula>1.2</formula>
    </cfRule>
    <cfRule type="cellIs" dxfId="3" priority="18" stopIfTrue="1" operator="between">
      <formula>0.5</formula>
      <formula>0.7</formula>
    </cfRule>
    <cfRule type="cellIs" dxfId="2" priority="17" stopIfTrue="1" operator="lessThan">
      <formula>0.5</formula>
    </cfRule>
    <cfRule type="cellIs" dxfId="1" priority="16" stopIfTrue="1" operator="equal">
      <formula>"100%"</formula>
    </cfRule>
    <cfRule type="cellIs" dxfId="0" priority="20" stopIfTrue="1" operator="greaterThanOrEqual">
      <formula>1.2</formula>
    </cfRule>
  </conditionalFormatting>
  <pageMargins left="0.7" right="0.7" top="0.75" bottom="0.75" header="0.3" footer="0.3"/>
  <pageSetup paperSize="5"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7" sqref="B7"/>
    </sheetView>
  </sheetViews>
  <sheetFormatPr baseColWidth="10" defaultRowHeight="15" x14ac:dyDescent="0.25"/>
  <cols>
    <col min="1" max="1" width="20.28515625" customWidth="1"/>
    <col min="2" max="2" width="34.7109375" customWidth="1"/>
  </cols>
  <sheetData>
    <row r="1" spans="1:2" x14ac:dyDescent="0.25">
      <c r="A1" s="57" t="s">
        <v>44</v>
      </c>
    </row>
    <row r="3" spans="1:2" ht="120" customHeight="1" x14ac:dyDescent="0.25">
      <c r="A3" s="228" t="s">
        <v>43</v>
      </c>
      <c r="B3" s="228"/>
    </row>
    <row r="5" spans="1:2" ht="45" x14ac:dyDescent="0.25">
      <c r="A5" s="39"/>
      <c r="B5" s="56" t="s">
        <v>41</v>
      </c>
    </row>
    <row r="6" spans="1:2" ht="60" x14ac:dyDescent="0.25">
      <c r="A6" s="40"/>
      <c r="B6" s="5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1Tr23</vt:lpstr>
      <vt:lpstr>Instrucciones</vt:lpstr>
      <vt:lpstr>'SEGUIMIENTO 1Tr23'!Área_de_impresión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dcterms:created xsi:type="dcterms:W3CDTF">2020-03-29T15:30:51Z</dcterms:created>
  <dcterms:modified xsi:type="dcterms:W3CDTF">2024-01-26T18:55:13Z</dcterms:modified>
  <cp:category/>
  <cp:contentStatus/>
</cp:coreProperties>
</file>