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Propietario\Desktop\CORREGIR\"/>
    </mc:Choice>
  </mc:AlternateContent>
  <xr:revisionPtr revIDLastSave="0" documentId="13_ncr:1_{4FFC448D-5FE9-4FC3-9DFB-E250E1BA75CD}" xr6:coauthVersionLast="47" xr6:coauthVersionMax="47" xr10:uidLastSave="{00000000-0000-0000-0000-000000000000}"/>
  <bookViews>
    <workbookView xWindow="-120" yWindow="-120" windowWidth="29040" windowHeight="15720" xr2:uid="{00000000-000D-0000-FFFF-FFFF00000000}"/>
  </bookViews>
  <sheets>
    <sheet name="SEGUIMIENTO EJE 2 2024" sheetId="1" r:id="rId1"/>
    <sheet name="Instrucciones" sheetId="3" r:id="rId2"/>
  </sheets>
  <definedNames>
    <definedName name="ADFASDF">#REF!</definedName>
    <definedName name="_xlnm.Print_Area" localSheetId="0">'SEGUIMIENTO EJE 2 2024'!$B$2:$X$74</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 i="1" l="1"/>
  <c r="V74" i="1"/>
  <c r="U74" i="1"/>
  <c r="T74" i="1"/>
  <c r="S74" i="1"/>
  <c r="R74" i="1"/>
  <c r="Q74" i="1"/>
  <c r="P74" i="1"/>
  <c r="O74" i="1"/>
  <c r="G61" i="1" l="1"/>
  <c r="G60" i="1"/>
  <c r="G59" i="1"/>
  <c r="G58" i="1"/>
  <c r="G56" i="1"/>
  <c r="G55" i="1"/>
  <c r="G54" i="1"/>
  <c r="G53" i="1"/>
  <c r="G51" i="1"/>
  <c r="G50" i="1"/>
  <c r="G48" i="1"/>
  <c r="G47" i="1"/>
  <c r="G46" i="1"/>
  <c r="G45" i="1"/>
  <c r="G44" i="1"/>
  <c r="G43" i="1"/>
  <c r="G41" i="1"/>
  <c r="G40" i="1"/>
  <c r="G39" i="1"/>
  <c r="G37" i="1"/>
  <c r="G36" i="1"/>
  <c r="G35" i="1"/>
  <c r="G34" i="1"/>
  <c r="G33" i="1"/>
  <c r="G32" i="1"/>
  <c r="G31" i="1"/>
  <c r="G30" i="1"/>
  <c r="G29" i="1"/>
  <c r="G28" i="1"/>
  <c r="G24" i="1"/>
  <c r="G25" i="1"/>
  <c r="G26" i="1"/>
  <c r="G13" i="1" l="1"/>
  <c r="G14" i="1"/>
  <c r="G15" i="1"/>
  <c r="G16" i="1"/>
  <c r="G17" i="1"/>
  <c r="G18" i="1"/>
  <c r="G19" i="1"/>
  <c r="G20" i="1"/>
  <c r="P59" i="1"/>
  <c r="P58" i="1"/>
  <c r="P56" i="1"/>
  <c r="L57" i="1"/>
  <c r="K57" i="1"/>
  <c r="J57" i="1"/>
  <c r="I57" i="1"/>
  <c r="H57" i="1"/>
  <c r="L52" i="1"/>
  <c r="K52" i="1"/>
  <c r="J52" i="1"/>
  <c r="I52" i="1"/>
  <c r="H52" i="1"/>
  <c r="K49" i="1"/>
  <c r="J49" i="1"/>
  <c r="I49" i="1"/>
  <c r="H49" i="1"/>
  <c r="L42" i="1"/>
  <c r="K42" i="1"/>
  <c r="J42" i="1"/>
  <c r="I42" i="1"/>
  <c r="H42" i="1"/>
  <c r="L38" i="1"/>
  <c r="K38" i="1"/>
  <c r="J38" i="1"/>
  <c r="I38" i="1"/>
  <c r="H38" i="1"/>
  <c r="P41" i="1"/>
  <c r="P37" i="1"/>
  <c r="L27" i="1"/>
  <c r="K27" i="1"/>
  <c r="J27" i="1"/>
  <c r="I27" i="1"/>
  <c r="H27" i="1"/>
  <c r="K21" i="1"/>
  <c r="J21" i="1"/>
  <c r="I21" i="1"/>
  <c r="H21" i="1"/>
  <c r="G23" i="1"/>
  <c r="G22" i="1"/>
  <c r="G27" i="1" l="1"/>
  <c r="P52" i="1"/>
  <c r="G49" i="1"/>
  <c r="J12" i="1"/>
  <c r="G57" i="1"/>
  <c r="P57" i="1"/>
  <c r="K12" i="1"/>
  <c r="G38" i="1"/>
  <c r="H12" i="1"/>
  <c r="I12" i="1"/>
  <c r="G21" i="1"/>
  <c r="G42" i="1"/>
  <c r="G52" i="1"/>
  <c r="G12" i="1" l="1"/>
  <c r="P51" i="1"/>
  <c r="P43" i="1"/>
  <c r="P14" i="1"/>
  <c r="P15" i="1"/>
  <c r="P16" i="1"/>
  <c r="P18" i="1"/>
  <c r="P19" i="1"/>
  <c r="P20" i="1"/>
  <c r="P22" i="1"/>
  <c r="P23" i="1"/>
  <c r="P24" i="1"/>
  <c r="P25" i="1"/>
  <c r="P26" i="1"/>
  <c r="P28" i="1"/>
  <c r="P29" i="1"/>
  <c r="P30" i="1"/>
  <c r="P31" i="1"/>
  <c r="P33" i="1"/>
  <c r="P34" i="1"/>
  <c r="P35" i="1"/>
  <c r="P36" i="1"/>
  <c r="P39" i="1"/>
  <c r="P40" i="1"/>
  <c r="P44" i="1"/>
  <c r="P45" i="1"/>
  <c r="P46" i="1"/>
  <c r="P47" i="1"/>
  <c r="P48" i="1"/>
  <c r="P49" i="1"/>
  <c r="P50" i="1"/>
  <c r="P38" i="1"/>
  <c r="P27" i="1"/>
  <c r="L21" i="1"/>
  <c r="L17" i="1"/>
  <c r="L13" i="1"/>
  <c r="P13" i="1" l="1"/>
  <c r="L12" i="1"/>
  <c r="P21" i="1"/>
  <c r="P42" i="1"/>
  <c r="P17" i="1"/>
  <c r="P62" i="1" l="1"/>
  <c r="P12" i="1"/>
  <c r="T62" i="1" l="1"/>
  <c r="Q62" i="1"/>
  <c r="U62" i="1" l="1"/>
  <c r="R62" i="1"/>
</calcChain>
</file>

<file path=xl/sharedStrings.xml><?xml version="1.0" encoding="utf-8"?>
<sst xmlns="http://schemas.openxmlformats.org/spreadsheetml/2006/main" count="381" uniqueCount="248">
  <si>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</si>
  <si>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</si>
  <si>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</si>
  <si>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</si>
  <si>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</si>
  <si>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</si>
  <si>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</si>
  <si>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</si>
  <si>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</si>
  <si>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</si>
  <si>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</si>
  <si>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</si>
  <si>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</si>
  <si>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</si>
  <si>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</si>
  <si>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</si>
  <si>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t>Actividad</t>
  </si>
  <si>
    <t>JUSTIFICACION TRIMESTRAL Y ANUAL DE AVANCE DE RESULTADOS 2023</t>
  </si>
  <si>
    <t>SEGUIMIENTO A LA EJECUCIÓN DEL PRESUPUESTO AUTORIZADO</t>
  </si>
  <si>
    <t>UNIDAD ADMINISTRATIVA</t>
  </si>
  <si>
    <t>TRIMESTRE 1 2023</t>
  </si>
  <si>
    <t>TRIMESTRE 2 2023</t>
  </si>
  <si>
    <t>TRIMESTRE 3 2023</t>
  </si>
  <si>
    <t>TRIMESTRE 4 2023</t>
  </si>
  <si>
    <t>EJE 2: PROSPERIDAD COMPARTIDAD</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</si>
  <si>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</si>
  <si>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</si>
  <si>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</si>
  <si>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</si>
  <si>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</si>
  <si>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ANUAL</t>
  </si>
  <si>
    <t>Propósito
(DIRECCIÓN GENERAL IMM)</t>
  </si>
  <si>
    <t>PMB: Porcentaje de  Mujeres Beneficiadas por el Instituto Municipal de la Mujer.</t>
  </si>
  <si>
    <t>Trimestral</t>
  </si>
  <si>
    <t>UNIDAD DE MEDIDA DEL INDICADOR: Porcentaje
UNIDAD DE MEDIDA DE LAS VARIABLES: Mujeres</t>
  </si>
  <si>
    <t>Componente
(Dirección General)</t>
  </si>
  <si>
    <t>PIA:  Porcentaje de Informes de actividades del Instituto Municipal de la Mujer.</t>
  </si>
  <si>
    <r>
      <t xml:space="preserve">UNIDAD DE MEDIDA DEL INDICADOR:
</t>
    </r>
    <r>
      <rPr>
        <sz val="11"/>
        <color theme="1"/>
        <rFont val="Arial"/>
        <family val="2"/>
      </rPr>
      <t>Porcentaje.</t>
    </r>
    <r>
      <rPr>
        <b/>
        <sz val="11"/>
        <color theme="1"/>
        <rFont val="Arial"/>
        <family val="2"/>
      </rPr>
      <t xml:space="preserve">
UNIDAD DE MEDIDA DE LAS VARIABLES:
Reuniones</t>
    </r>
  </si>
  <si>
    <t>PROC: Porcentaje de Reuniones Ordinarias con Consejos y Junta Directiva.</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</si>
  <si>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</si>
  <si>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t xml:space="preserve">PRC: Porcentaje de Reuniones con  Coordinadores. </t>
  </si>
  <si>
    <t xml:space="preserve">Actividad </t>
  </si>
  <si>
    <t>PIAR: Porcentaje de  Informes de actividades Realizados.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</si>
  <si>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Actas de sesiones.</t>
    </r>
  </si>
  <si>
    <t>Componente
(Coordinación Administrativa y de Gestión de Recursos)</t>
  </si>
  <si>
    <t>PGPR: Porcentaje de gestiones del presupuesto y  rendición de cuentas ante los entes fiscalizadores</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</si>
  <si>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Gestiones</t>
    </r>
  </si>
  <si>
    <t>PICP: Porcentaje de informes administrativos  de cumplimiento de metas y ejercicio del presupuesto con base en la MIR y el PBR  con perspectiva de género.</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</si>
  <si>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Informes</t>
    </r>
  </si>
  <si>
    <t>PMELR: Porcentaje de mantenimientos de los equipos de cómputo, líneas telefónicas y la red informática de voz y datos realizado.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</si>
  <si>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Reportes.</t>
    </r>
  </si>
  <si>
    <t>PMEVS: Porcentaje de  mobiliario, equipo de oficina y parque vehicular obsoleto sustituido.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</si>
  <si>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mobiliario, equipo de oficina y parque vehicular</t>
    </r>
  </si>
  <si>
    <t>Componente
(Coordinación Institucional de la Perspectiva de Género)</t>
  </si>
  <si>
    <t>PCAC: Porcentaje de capacitaciones, acompañamientos y canalizaciones atendidas en temas de sensibilizacion y transverzalización de perspectiva de género.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</si>
  <si>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</si>
  <si>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t>PSVF: Porcentaje de Servicios de Seguimiento y Acompañamiento a Víctimas indirectas de Feminicidios.</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</si>
  <si>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Seguimiento y Acompañamiento </t>
    </r>
  </si>
  <si>
    <t>PCIN: Porcentaje de Capacitaciones a Dependencias y Entidades con la información de la implementación de la  NOM 046-SSA2-2005.</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</si>
  <si>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</si>
  <si>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t>PPRS: Porcentaje de publicaciones promocionales a la población  sobre diferentes tematicas que coadyuven en la prevención y atención de la violencia de género en redes sociales.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</si>
  <si>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Publicaciones</t>
    </r>
  </si>
  <si>
    <t>PCSP: Porcentaje de capacitaciones  a servidores públicos sobre estrategias de prevención primaria, secundaria y terciaria , así como sensibilización en materia de violencia de género.</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</si>
  <si>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Capacitaciones</t>
    </r>
  </si>
  <si>
    <t xml:space="preserve">PEA: Porcentaje de  eventos  academicos dirigidos a estudiantes  en temas de: Feminismo, Perspectiva de Género, Violencia de Género y Cultura de Paz. </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</si>
  <si>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</si>
  <si>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t>PCVG: Porcentaje de capacitaciones en temas de sensibilización, orientación intersectorial en materia de violencia de género, empoderamiento y derechos sexuales y reproductivos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</si>
  <si>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t>
    </r>
  </si>
  <si>
    <t>PACAT: Porcentaje de atenciones en la Casa de Asistencia Temporal</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</si>
  <si>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Atenciones</t>
    </r>
  </si>
  <si>
    <t xml:space="preserve">PASM: Porcentaje de Atenciones en Servicios Médicos </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</si>
  <si>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Atenciones</t>
    </r>
  </si>
  <si>
    <t xml:space="preserve">PANSM: Porcentaje de Atenciones a Mujeres Adolescentes y niñas  en Servicios Médicos </t>
  </si>
  <si>
    <t xml:space="preserve">PATP: Porcentaje de Atenciones a  mujeres en servicios de intervención en crisis, orientación, terapia psicológica </t>
  </si>
  <si>
    <t>PANTP: Porcentaje de Atenciones a mujeres adolescentes y niñas atendidas en servicios de intervención en crisis, orientación, terapia psicológica</t>
  </si>
  <si>
    <t>PCAE: Porcentaje de Capacitaciones a Mujeres, Mujeres Adolescentes y Niñas  para fomentar la autonomía y empoderamiento.</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</si>
  <si>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</si>
  <si>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t>PCMD: Porcentaje de canalizaciones de mujeres a dependencias gubernamentales y/u organizaciones de la sociedad civil.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</si>
  <si>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Canalizaciones</t>
    </r>
  </si>
  <si>
    <t>PCAI: Porcentaje de convenios y acuerdos de coordinación interinstitucional para apoyar el trabajo de las áreas de salud, legal, psicológica y social.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</si>
  <si>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Convenios de coordinación interinstitucional.</t>
    </r>
  </si>
  <si>
    <t>PBS: Porcentaje de Brigadas de Salud Comunitaria y Desarrollo Integral</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</si>
  <si>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Brigadas</t>
    </r>
  </si>
  <si>
    <t>PPE: Porcentaje de programas emitidos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</si>
  <si>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Programas de radio emitidos </t>
    </r>
  </si>
  <si>
    <t>Componente
(Unidad de Asistencia y Apoyo Jurídico)</t>
  </si>
  <si>
    <t>PSAJ: Porcentaje de Servicios a la Mujer Para Facilitar el Acceso a la Justicia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</si>
  <si>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Mujeres</t>
    </r>
  </si>
  <si>
    <t>PSAOJ: Porcentaje de  Servicios a mujeres  de asesoramiento y orientación Jurídica.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</si>
  <si>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Servicios de asesoramiento y orientación jurídica a mujeres</t>
    </r>
  </si>
  <si>
    <t>PSAAJ: Porcentaje de  Servicios a mujeres Adolescentes y Niñas en asesoramiento y orientación Jurídica.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</si>
  <si>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asesoramiento y orientación jurídica a Mujeres Adolescentes y Niñas </t>
    </r>
  </si>
  <si>
    <t>Componente
(Unidad de Capacitación y Actividades Productivas)</t>
  </si>
  <si>
    <t>PTCA: Porcentaje de Talleres de capacitación, cursos y actividades.</t>
  </si>
  <si>
    <r>
      <t>UNIDAD DE MEDIDA DEL INDICADOR: Porcentaje</t>
    </r>
    <r>
      <rPr>
        <b/>
        <sz val="11"/>
        <color theme="1"/>
        <rFont val="Arial"/>
        <family val="2"/>
      </rPr>
      <t xml:space="preserve">
UNIDAD DE MEDIDA DE LAS VARIABLES: </t>
    </r>
    <r>
      <rPr>
        <sz val="11"/>
        <color theme="1"/>
        <rFont val="Arial"/>
        <family val="2"/>
      </rPr>
      <t>Talleres</t>
    </r>
  </si>
  <si>
    <t>PTEE: Porcentaje de Talleres  de empoderamiento económico y habilidades para la vida de las mujeres y adolescencias.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</si>
  <si>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Talleres</t>
    </r>
  </si>
  <si>
    <t>PTPEF: Porcentaje de  talleres de Capacitacion en Planes y Estrategias de Negocios y Educación Financiera.</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</si>
  <si>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Talleres</t>
    </r>
  </si>
  <si>
    <t>PTENT: Porcentaje de Talleres en temas de empleos no tradicionales.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</si>
  <si>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Talleres</t>
    </r>
  </si>
  <si>
    <t>PCBA: Porcentaje de  canalizaciones de mujeres a instituciones con beneficios académicos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</si>
  <si>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canalizaciones</t>
    </r>
  </si>
  <si>
    <t>PBMC: Porcentaje de Emisiones del Bazar "Mujeres que Crean"</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</si>
  <si>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Bazares</t>
    </r>
  </si>
  <si>
    <t>PTB: Porcentaje de Tarjeta BIMM entregadas a mujeres.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</si>
  <si>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tarjetas entregadas</t>
    </r>
  </si>
  <si>
    <t>Componente
(Coordinación de Mantenimiento e Infraestructura a las Instalaciones)</t>
  </si>
  <si>
    <t xml:space="preserve">PSMR: Porcentaje de avance de los servicios de mantenimiento, rehabilitación u obra y mejoras necesarias a la infraestructura del Instituto Municipal de la Mujer. </t>
  </si>
  <si>
    <r>
      <t>UNIDAD DE MEDIDA DEL INDICADOR: Porcentaje</t>
    </r>
    <r>
      <rPr>
        <b/>
        <sz val="11"/>
        <color theme="1"/>
        <rFont val="Arial"/>
        <family val="2"/>
      </rPr>
      <t xml:space="preserve">
UNIDAD DE MEDIDA DE LAS VARIABLES: </t>
    </r>
    <r>
      <rPr>
        <sz val="11"/>
        <color theme="1"/>
        <rFont val="Arial"/>
        <family val="2"/>
      </rPr>
      <t>total de Actividades programadas</t>
    </r>
  </si>
  <si>
    <t>PMan: Porcentaje de mantenimientos a la infraestructura  del Instituto Municipal de la Mujer, que sencuentren bajo la custodia o resguardo del mismo.</t>
  </si>
  <si>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Mantenimientos</t>
    </r>
  </si>
  <si>
    <t>PRIM: Porcentaje de rehabilitaciones a la infraestructura  del Instituto Municipal de la Mujer, que sencuentren bajo la custodia o resguardo del mismo.</t>
  </si>
  <si>
    <t>NOMBRE DE LA DEPENDENCIA QUE ATIENDE AL PROGRAMA: INSTITUTO MUNICIPAL DE LA MUJER</t>
  </si>
  <si>
    <t>ELABORÓ
C. MIGUEL ANGEL CHE POOT
COORDINADOR ADMINISTRATIVO Y DE GESTIÓN DE RECURSOS DEL INSTITUTO MUNICIPAL DE LA MUJER</t>
  </si>
  <si>
    <t>AUTORIZÓ
LCDA. MIROSLAVA ANDREA REGUERA MARTÍNEZ
DIRECTORA GENERAL DEL INSTITUTO MUNICIPAL DE LA MUJER</t>
  </si>
  <si>
    <t>DIRECCIÓN GENERAL/ COORDINACIÓN ADMINISTRATIVA Y DE GESTIÓN DE RECURSOS</t>
  </si>
  <si>
    <t>Se informa que la ministración del mes de diciembre no fue depositada en su totalidad, por lo que quedo pendiente.</t>
  </si>
  <si>
    <t xml:space="preserve">2.3.1.1.1.  Rendición de cuentas por parte de  Dirección del Instituto Municipal de la Mujer realizadas.
</t>
  </si>
  <si>
    <t>2.3.1.1. Las mujeres del Municipio de Benito Juárez reciben atención y  acceden a su derecho de una vida libre de violencia  al institucionalizar y transversalizarse la perspectiva de género en la administración pública.</t>
  </si>
  <si>
    <t>2.3.1.1.1.2 Realizar reuniones  con  Coordinadores.</t>
  </si>
  <si>
    <t>2.3.1.1.1.3. Presentación de Informes de actividades.</t>
  </si>
  <si>
    <t>2.3.1.1.1.1 Realizar reuniones Ordinarias con Consejos y Junta Directiva.</t>
  </si>
  <si>
    <t xml:space="preserve">2.3.1.1.2.  Acciones de  gestión y  administración del presupuesto y  rendición de cuentas ante los entes fiscalizadores realizadas.
</t>
  </si>
  <si>
    <t>2.3.1.1.2.1. Administración del sistema informático que permite el seguimiento del cumplimiento de metas y ejercicio del presupuesto con base en las Matrices de Indicadores para Resultados y el Presupuesto basado en resultados  con perspectiva de género</t>
  </si>
  <si>
    <t>2.3.1.1.2.2.  Realización de mantenimiento de los equipos de cómputo, líneas telefónicas y la red informática de voz y datos.</t>
  </si>
  <si>
    <t>2.3.1.1.2.3. Implementación de un programa de sustitución de mobiliario, equipo de oficina y parque vehicular obsoleto.</t>
  </si>
  <si>
    <t>2.3.1.1.3. Capacitaciones en temas de sensibilización y difusión de la transversalización de la perspectiva género realizadas.</t>
  </si>
  <si>
    <t>2.3.1.1.3.1. Procurar y evaluar la aplicación de la NOM 046-SSA2-2005 en los casos violencia familiar, sexual y contra las mujeres, a través de difusión y capacitación.</t>
  </si>
  <si>
    <t>2.3.1.1.3.2. Promoción de la erradicación de las diferentes violencias a través de campañas virtuales.</t>
  </si>
  <si>
    <t>2.3.1.1.3.3. Realizar capacitaciones en torno a estrategias de prevención primaria, secundaria y terciaria en atención a mujeres, adolescencias y niñez en situación de vulnerabilidad, así como sensibilización en materia de violencia de género a servidoras y servidores públicos.</t>
  </si>
  <si>
    <t xml:space="preserve">2.3.1.1.3.4. Realización de  eventos  academicos dirigidos a estudiantes  en temas de: Feminismo, Perspectiva de Género, Violencia de Género y Cultura de Paz. </t>
  </si>
  <si>
    <t>2.3.1.1.3.5. Realizar capacitaciones en temas de sensibilización, orientación intersectorial en materia de violencia de género, empoderamiento y derechos sexuales y reproductivos, por medio de distintos medios y canales de difusión e información a diversos sectores tanto público como privado de la ciudadanía en general.</t>
  </si>
  <si>
    <t>Componente
(Unidad Especializada en Atención Psicológica y de Salud Integral de la Mujer)</t>
  </si>
  <si>
    <t xml:space="preserve">2.3.1.1.4. Servicios de salud integral desde la Perspectiva de Género, especialmente en los Derechos Sexuales y Reproductivos, con trato diferenciado para mujeres, mujeres adolescentes y niñez, desde una perspectiva de género, victimológica y basado en el enfoque de los Derechos Humanos de las Mujeres benitojuarenses realizados. </t>
  </si>
  <si>
    <t>2.3.1.1.4.1. Brindar atención médica de primer nivel, orientación y consultas a mujeres,  brindándolos con trato digno, calidad y calidez en la atención.</t>
  </si>
  <si>
    <t>2.3.1.1.4.2. Brindar atención médica de primer nivel, orientación y consultas a Mujeres Adolescentes y Niñas,  brindándolos con trato digno, calidad y calidez en la atención.</t>
  </si>
  <si>
    <t>2.3.1.1.4.3. Brindar servicios de intervención en crisis, orientación, terapia psicológica individual, grupal y seguimiento a mujeres, brindándolos con trato digno, calidad y calidez en la atención</t>
  </si>
  <si>
    <t>2.3.1.1.4.4. Brindar servicios de intervención en crisis, orientación, terapia psicológica individual, grupal y seguimiento a mujeres, con trato diferenciado para adolescentes y niñez brindándolos con trato digno, calidad y calidez en la atención</t>
  </si>
  <si>
    <t>2.3.1.1.4.5. Brindar servicios de capacitación y asesoría a juvenes, mujeres y niñas en cuanto a nutrición, planificación familiar, sexualidad, enfermedades venéreas, VIH (virus de inmunideficiendia humana), cancer cervicouterino y de mama; así como en higiene y salud.</t>
  </si>
  <si>
    <t>2.3.1.1.4.6. Coordinar y en su caso canalizar a las dependencias gubernamentales y organizaciones de la sociedad civil, que convergen con los objetivos del mismo para cumplir con las necesidades y demandas de las mujeres en situación de vulnerabilidad, con el fin de otorgarles atención integral, duradera y efectiva en todos los ámbitos de su vida.</t>
  </si>
  <si>
    <t>2.3.1.1.4.7. Crear convenios y acuerdos de coordinación interinstitucional (e interdisciplinaria) para apoyar el trabajo de las demás áreas (salud, legal, psicológica y social).</t>
  </si>
  <si>
    <t xml:space="preserve">2.3.1.1.4.8 Realización de  Brigadas de Salud Comunitaria y Desarrollo Integral de las Mujeres. </t>
  </si>
  <si>
    <t xml:space="preserve">2.3.1.1.4.9. Emisión del Programa de Radio como espacio colectivo auditivo feminista y comunitario dirigido a las mujeres. </t>
  </si>
  <si>
    <t xml:space="preserve">2.3.1.1.4.10. Incrementar el personal para brindar atención médica de primer nivel, orientación y consultas a mujeres. </t>
  </si>
  <si>
    <t>PSIS: Porcentaje deServicios Integrales de Salud  para la mujer.</t>
  </si>
  <si>
    <t>PCSI: Porcentaje de Capacitaciones a Mujeres, Mujeres Adolescentes y Niñas  en temas relacionados con salud integral.</t>
  </si>
  <si>
    <t>PPIA: Porcentaje de personal incrementado para atención de primer nivel.</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</si>
  <si>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Personal contratado</t>
    </r>
  </si>
  <si>
    <t>N/A</t>
  </si>
  <si>
    <t xml:space="preserve">2.3.1.1.5.3. Incrementar el personal para brindar atención jurídica de primer nivel, orientación y consultas a mujeres. </t>
  </si>
  <si>
    <t xml:space="preserve">2.3.1.1.5. Servicios para facilitar  el acceso a la justicia, desde una perspectiva de género, victimológica y basado en el enfoque de los Derechos Humanos, a su vez fomentar el fortalecimiento de la capacidad de las mujeres para acceder a recursos y mecanismos institucionales en la defensa de sus Derechos Humanos. </t>
  </si>
  <si>
    <t>2.3.1.1.5.1. Brindar atención jurídica, asesoramiento, orientación y seguimiento a mujeres,  brindándolos con trato digno, calidad y calidez en la atención.</t>
  </si>
  <si>
    <t>2.3.1.1.5.2. Brindar atención jurídica, asesoramiento, orientación y seguimiento a mujeres, con trato diferenciado para adolescentes y niñez brindándolos con trato digno, calidad y calidez en la atención.</t>
  </si>
  <si>
    <t>PPIJA: Porcentaje de personal incrementado para atención Jurídica de primer nivel.</t>
  </si>
  <si>
    <t xml:space="preserve">2.3.1.1.6. Talleres de capacitación, cursos y actividades que fortalecen e impulsan el empoderamiento económico, social, formación para el trabajo y la profesionalización de las mujeres. </t>
  </si>
  <si>
    <t>2.3.1.1.6.1. Realizar talleres de empoderamiento económico y habilidades para la vida de las mujeres y adolescencias del Municipio de Benito Juárez.</t>
  </si>
  <si>
    <t>2.3.1.1.6.2. Impartición de talleres de Capacitacion en Planes y Estrategias de Negocios y Educación Financiera.</t>
  </si>
  <si>
    <t xml:space="preserve">2.3.1.1.6.3 Impartición de Talleres en temas de Empleos no tradicionales. </t>
  </si>
  <si>
    <t xml:space="preserve">2.3.1.1.6.4 Canalización a instituciones, con la finalidad de otorgar becas que favorezcan la profesionalización academica y laboral a favor de las mujeres. </t>
  </si>
  <si>
    <t xml:space="preserve">2.3.1.1.6.5. Realización del bazar "Mujeres que Crean" </t>
  </si>
  <si>
    <r>
      <t xml:space="preserve">2.3.1.1.6.6. Distribucion de Tarjetas BIMM  
</t>
    </r>
    <r>
      <rPr>
        <b/>
        <sz val="11"/>
        <color theme="1"/>
        <rFont val="Arial"/>
        <family val="2"/>
      </rPr>
      <t>BIMM:</t>
    </r>
    <r>
      <rPr>
        <sz val="11"/>
        <color theme="1"/>
        <rFont val="Arial"/>
        <family val="2"/>
      </rPr>
      <t xml:space="preserve">  Beneficios Instituto Municipal de la Mujer</t>
    </r>
  </si>
  <si>
    <t>2.3.1.1.7. Servicios de mantenimiento, rehabilitación u obra y mejoras necesarias a la infraestructura del Instituto Municipal de la Mujer, que sencuentren bajo la custodia o resguardo del mismo.</t>
  </si>
  <si>
    <t>2.3.1.1.7.1 Supervisión del mantenimiento a la infraestructura  del Instituto Municipal de la Mujer, que se ncuentren bajo la custodia o resguardo del mismo.</t>
  </si>
  <si>
    <t>Componente
 ( Coordinación Especializada de Refugios y Atención a la Violencia de Género y casos emergentes)</t>
  </si>
  <si>
    <t>2.3.1.1.8. Servicios de atención a casos emergentes de violencia contra la mujer.</t>
  </si>
  <si>
    <t xml:space="preserve">PSCEV: Porcentaje de servicios de atención a casos emergentes de violencia contra la mujer. </t>
  </si>
  <si>
    <t>2.3.1.1.8.1. Coordinar servicios de contención psicológica en crisis y atención jurídica, brindándolos con trato digno, calidad y calidez en la atención</t>
  </si>
  <si>
    <t>PACBS: Porcentaje de acciones coordinadas para brindar servicios emergentes de contención psicológica en crisis y atención jurídica.</t>
  </si>
  <si>
    <t>2.3.1.1.8.2. Coordinar y en su caso canalizar a las dependencias gubernamentales para cumplir con las necesidades y demandas de las mujeres en situación de violencia de género y casos emergentes, con el fin de otorgarles atención integral, duradera y efectiva en todos los ámbitos de su vida</t>
  </si>
  <si>
    <t>PACCD: Porcentaje de acciones coordinadas para canalizar a las dependencias gubernamentales a mujeres en situación de violencia de género y casos emergentes.</t>
  </si>
  <si>
    <t>2.3.1.1.8.3. Coordinar y en su caso canalizar a las mujeres en situación de violencia emergentes con sus redes de apoyo dentro de la republica Mexicana, con el fin de otorgarles atención integral, duradera y efectiva en todos los ámbitos de su vida</t>
  </si>
  <si>
    <t>PACRA: Porcentaje de acciones coordinadas para analizar a las mujeres en situación de violencia emergentes con sus redes de apoyo.</t>
  </si>
  <si>
    <t>2.3.1.1.8.4. Servicios de atención en la Casa de Asistencia Temporal para Mujeres “Christine de Pizán”  (CAT)</t>
  </si>
  <si>
    <t>Componente
 ( Unidad de Seguimiento, Prevención y Atención a Victimas Indirectas de la Violencia Contra la Mujer)</t>
  </si>
  <si>
    <t>2.3.1.1.9. Servicios de seguimiento, prevención y atención a victimas indirectas de violencia contra la mujer.</t>
  </si>
  <si>
    <t xml:space="preserve">PSPA: Porcentaje de seguimientos, prevención y atención a victimas indirectas de violencia contra la mujer. </t>
  </si>
  <si>
    <t xml:space="preserve">2.3.1.1.9.1. Servicios de seguimiento y acompañamiento a víctimas indirectas de feminicidios. </t>
  </si>
  <si>
    <t>2.3.1.1.9.2. Brindar servicios de capacitación y sensibilización para fomentar la autonomía y empoderamiento a las mujeres, mujeres adolescentes y niñas para que puedan afrontar y planear su proyecto de vida a corto, mediano y largo plazo promoviendo una vida libre de violencia.</t>
  </si>
  <si>
    <t>2.3.1.1.9.3. Brindar seguimiento a la atención inicial, durante y posterior al cierre del servicio de atención jurídica a mujeres, adolescentes y niñas.</t>
  </si>
  <si>
    <t>PSAJ: Porcentaje de seguimientos de atención Jurídica.</t>
  </si>
  <si>
    <t>2.3.1.1.9.4. Brindar seguimiento a la atención inicial, durante y posterior al cierre del servicio de atención psicológica a mujeres, adolescentes y niñas.</t>
  </si>
  <si>
    <t>PSAP: Porcentaje de seguimientos de atención psicológica.</t>
  </si>
  <si>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rehabilitaciones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</si>
  <si>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Seguimientos</t>
    </r>
  </si>
  <si>
    <t xml:space="preserve">CLAVE Y NOMBRE DEL PPA: PP: E-PP 2.3 PREVENCIÓN Y ATENCIÓN MULTIDISCIPLINARIA DE LA VIOLENCIA CONTRA LAS MUJERES. </t>
  </si>
  <si>
    <t>SEGUIMIENTO DE AVANCE EN CUMPLIMIENTO DE METAS Y OBJETIVOS 2024</t>
  </si>
  <si>
    <t>2.3.1.1.7.2 supervisión de la rehabilitación a la infraestructura  del Instituto Municipal de la Mujer, que sencuentren bajo la custodia o resguardo del mismo.</t>
  </si>
  <si>
    <t>Meta Trimestral: Esta actividad se comienza a trabajar a partir del segundo trimestre
Meta Anual: Esta actividad se comienza a trabajar a partir del segundo trimestre</t>
  </si>
  <si>
    <t>AVANCE EN CUMPLIMIENTO DE METAS TRIMESTRAL Y ANUAL ACUMULADO 2024</t>
  </si>
  <si>
    <t>META PROGRAMADA 2024</t>
  </si>
  <si>
    <t>META REALIZADA 2024</t>
  </si>
  <si>
    <t>PORCENTAJE DE AVANCE TRIMESTRAL 2024</t>
  </si>
  <si>
    <r>
      <rPr>
        <b/>
        <sz val="11"/>
        <color theme="1"/>
        <rFont val="Arial"/>
        <family val="2"/>
      </rPr>
      <t xml:space="preserve">2.3.1  Contribuir a implementar acciones que permitan cerrar las brechas de desigualdad social reactivando la economía y  diversificándola contribuyendo a reducir la exclusión social, fortalecer y mejorar la calidad de vida de las familias </t>
    </r>
    <r>
      <rPr>
        <sz val="11"/>
        <color theme="1"/>
        <rFont val="Arial"/>
        <family val="2"/>
      </rPr>
      <t xml:space="preserve"> </t>
    </r>
    <r>
      <rPr>
        <b/>
        <sz val="11"/>
        <color theme="1"/>
        <rFont val="Arial"/>
        <family val="2"/>
      </rPr>
      <t>mediante  la atención y  el acceso alderecho de una vida libre de violencia  al institucionalizar y transversalizarse la perspectiva de género en la administración pública.</t>
    </r>
  </si>
  <si>
    <t xml:space="preserve">Meta Trimestral: Se tuvo un avance del 102.23% de atenciones a mujeres con 3,161 atenciones a mujeres de las 3,092 programadas.
Meta Anual: Se logró un avance anual del 18.89% de atenciones del 100% con lo programado que es de 16,737 </t>
  </si>
  <si>
    <t xml:space="preserve">Meta Trimestral: Se tuvo un avance del 100% de reuniones para planeación con 12 reuniones de las 12  programadas.
Meta Anual: Se logró un avance anual del 25% de reuniones para planeación del 100% con lo programado que es de 48.  </t>
  </si>
  <si>
    <t xml:space="preserve">Meta Trimestral: Se tuvo un avance del 100% de gestiones del presupuesto y  rendición de cuentas ante los entes fiscalizadores Realizados con 5 gestiones de las 5 programadas.
Meta Anual: Se logró un avance anual del 25% de  gestiones del presupuesto y  rendición de cuentas del 100% con lo programado que es de 20. </t>
  </si>
  <si>
    <t xml:space="preserve">Meta Trimestral: Se tuvo un avance del 100% de Brindar servicios de capacitación y sensibilización para fomentar la autonomía y empoderamiento a las mujeres, mujeres adolescentes y niñas para que puedan afrontar y planear su proyecto de vida a corto, mediano y largo plazo promoviendo una vida libre de violencia  Realizados con 8 capacitaciones de las 8 programadas. 
Meta Anual: Se logró un avance anual del 25% de Brindar servicios de capacitación y sensibilización para fomentar la autonomía y empoderamiento a las mujeres, mujeres adolescentes y niñas para que puedan afrontar y planear su proyecto de vida a corto, mediano y largo plazo promoviendo una vida libre de violencia del 100% con lo programado que es de 32. </t>
  </si>
  <si>
    <t xml:space="preserve">Meta Trimestral: Este trimestre no se realizaron rehabilitaciones a la infraestructura  del Instituto Municipal de la Mujer, que se encuentren bajo la custodia o resguardo del mismo. Aún se encuentra pendiente la remodelación de uno de los módulos del IMM.
Meta Anual: En el primer trimestre no se realizaron rehabilitaciones a la infraestructura  del Instituto Municipal de la Mujer. </t>
  </si>
  <si>
    <t>Meta Trimestral: Durante el primer trimestre de 2024 no se realizaron acciones coordinadas para brindar servicios emergentes de contención psicológica en crisis y atención jurídica, esto toda vez que el servicio se comenzará a realizar a partir del segundo trimestre de 2024
Meta Anual: Esta actividad se comienza a trabajar a partir del segundo trimestre</t>
  </si>
  <si>
    <t>Meta Trimestral: Durante el primer trimestre de 2024 no se realizaron acciones coordinadas para canalizar a las dependencias gubernamentales a mujeres en situación de violencia de género y casos emergentes, esto toda vez que el servicio se comenzará a realizar a partir del segundo trimestre de 2024
Meta Anual: Esta actividad se comienza a trabajar a partir del segundo trimestre</t>
  </si>
  <si>
    <t>Meta Trimestral: Durante el primer trimestre de 2024 no se realizaron acciones coordinadas para analizar a las mujeres en situación de violencia emergentes con sus redes de apoyo, esto toda vez que el servicio se comenzará a realizar a partir del segundo trimestre de 2024
Meta Anual: Esta actividad se comienza a trabajar a partir del segundo trimestre</t>
  </si>
  <si>
    <t>Meta Trimestral: Durante el primer trimestre de 2024 no se realizaron seguimientos de atención psicológica, esto toda vez que el servicio se comenzará a realizar a partir del segundo trimestre de 2024
Meta Anual: Esta actividad se comienza a trabajar a partir del segundo trimestre</t>
  </si>
  <si>
    <t>Meta Trimestral: Durante el primer trimestre no se realizaron servicios de Seguimiento y Acompañamiento a Víctimas indirectas de Feminicidios ya que esta actividad depende de que las usuarias lo soliciten o nos sea canalizada alguna usuaria de otra dependencia, hasta este momento no ha sido así.
Meta Anual: No se logró realizar ningun servicio de Seguimiento y Acompañamiento a Víctimas indirectas de Feminicidios ya que esta actividad depende de que las usuarias lo soliciten o nos sea canalizada alguna usuaria de otra dependencia, hasta este momento no ha sido así.</t>
  </si>
  <si>
    <t>Meta Trimestral: Durante el primer trimestre de 2024 no se realizaron seguimientos de atención Jurídica, debido a que el servicio se comenzará a realizar a partir del segundo trimestre de 2024
Meta Anual: Esta actividad se comienza a trabajar a partir del segundo trimestre</t>
  </si>
  <si>
    <t xml:space="preserve">Meta Trimestral: Se tuvo un avance del 100% de Reuniones Ordinarias con Consejos y Junta Directiva.con 6 reuniones de las 6 programadas.
Meta Anual: Se logró un avance anual del 25% de  Reuniones Ordinarias del 100% con lo programado que es de 24. </t>
  </si>
  <si>
    <t xml:space="preserve">Meta Trimestral: Se tuvo un avance del 100% de Reuniones con  Coordinadores con 3 reuniones de las 3 programadas.
Meta Anual: Se logró un avance anual del 25% de Reuniones con  Coordinadores del 100% con lo programado que es de 12. </t>
  </si>
  <si>
    <t xml:space="preserve">Meta Trimestral: Se tuvo un avance del 100% de Informes de actividades Realizados con 3  informes de los 3 programados.
Meta Anual: Se logró un avance anual del 25% de Informes de actividades del 100% con lo programado que es de 12. </t>
  </si>
  <si>
    <t xml:space="preserve">Meta Trimestral: Se tuvo un avance del 100% de informes administrativos  de cumplimiento de metas y ejercicio del presupuesto con base en la MIR y el PBR  con perspectiva de género Realizados con 3 informes de los 3 programados.
Meta Anual: Se logró un avance anual del 25% de  informes administrativos  de cumplimiento de metas y ejercicio del presupuesto con base en la MIR y el PBR  con perspectiva de género del 100% con lo programado que es de 12. </t>
  </si>
  <si>
    <t>Meta Trimestral: Se tuvo un avance del 100% de mantenimientos de los equipos de cómputo, líneas telefónicas y la red informática de voz y datos  Realizados con 1 mentenimientos de los 1 programados.
Meta Anual: Se logró un avance anual del 25% de mantenimientos de los equipos de cómputo del 100% con lo programado que es de 4.</t>
  </si>
  <si>
    <t xml:space="preserve">Meta Trimestral: Se tuvo un avance del 100% de la  Implementación de un programa de sustitución de mobiliario, equipo de oficina y parque vehicular obsoleto Realizados con 1 implementación de las 1 programadas.
Meta Anual: Se logró un avance anual del 25%  de  la  Implementación de un programa de sustitución de mobiliario, equipo de oficina y parque vehicular obsoleto del 100% con lo programado que es de 4. </t>
  </si>
  <si>
    <t xml:space="preserve">Meta Trimestral: Se tuvo un avance del 100% de capacitaciones, acompañamientos y canalizaciones atendidas en temas de sensibilizacion y transverzalización de perspectiva de género Realizados con 205 capacitaciones de las 205 programadas. 
Meta Anual: Se logró un avance anual del 25.85% de capacitaciones, acompañamientos y canalizaciones atendidas  del 100% con lo programado que es de 793.  </t>
  </si>
  <si>
    <t xml:space="preserve">Meta Trimestral: Se tuvo un avance del 100% de Capacitaciones a Dependencias y Entidades con la información de la implementación de la  NOM 046-SSA2-2005  Realizados con 6 capacitaciones de las 6 programadas. .
Meta Anual: Se logró un avance anual del 25% de Capacitaciones a Dependencias y Entidadesdel 100% con lo programado que es de 24. </t>
  </si>
  <si>
    <t xml:space="preserve">Meta Trimestral: Se tuvo un avance del 100% de publicaciones promocionales a la población  sobre diferentes tematicas que coadyuven en la prevención y atención de la violencia de género en redes sociales  Realizados con 168 publicaciones de las 168 programadas. 
Meta Anual: Se logró un avance anual del 25% de publicaciones promocionales del 100% con lo programado que es de 672. </t>
  </si>
  <si>
    <t xml:space="preserve">Meta Trimestral: Se tuvo un avance del 100% de capacitaciones  a servidores públicos sobre estrategias de prevención primaria, secundaria y terciaria , así como sensibilización en materia de violencia de género Realizados con 15 capacitaciones de las 15 programadas. 
Meta Anual: Se logró un avance anual del 44.12% de capacitaciones  a servidores públicos del 100% con lo programado que es de 34. </t>
  </si>
  <si>
    <t>Meta Trimestral: Se tuvo un avance del 100% de eventos  academicos dirigidos a estudiantes  en temas de: Feminismo, Perspectiva de Género, Violencia de Género y Cultura de Paz Realizados con 4 eventos académicos de los 4 programados.
Meta Anual: Se logró un avance anual del 26.67% de  eventos  academicos  del 100% con lo programado que es de 15</t>
  </si>
  <si>
    <t>Meta Trimestral: Se tuvo un avance del 100% de capacitaciones en temas de sensibilización, orientación intersectorial en materia de violencia de género, empoderamiento y derechos sexuales y reproductivos Realizados con 12  cpacitaciones de las 12 programadas.
Meta Anual: Se logró un avance anual del 25% de rcapacitaciones en temas de sensibilización del 100% con lo programado que es de 48.</t>
  </si>
  <si>
    <t xml:space="preserve">Meta Trimestral: Se tuvo un avance del 103.22% de servicios Integrales de Salud  para la mujer Realizados con 2,337 servicios integrales de salud de los 2,264 programados.
Meta Anual: Se logró un avance anual del 25.87% de servicios Integrales de Salud del 100% con lo programado que es de 9,035. </t>
  </si>
  <si>
    <t>Meta Trimestral: Se tuvo un avance del 88.89% de Atenciones en Servicios Médicos Realizados con 800 atenciones médicas de las 900 programadas. Al momento solamente se cuenta con un doctor, por lo que ha disminuido la cantidad de atenciones realizadas.
Meta Anual: Se logró un avance anual del 22.22% deservicios Integrales de Salud del 100% con lo programado que es de 3,600. Al momento solamente se cuenta con un doctor, por lo que ha disminuido la cantidad de atenciones realizadas.</t>
  </si>
  <si>
    <t>Meta Trimestral: Se tuvo un avance del 96.11% de Atenciones a Mujeres Adolescentes y niñas  en Servicios Médicos  Realizados con 173 tenciones a Mujeres Adolescentes y niñas  en Servicios Médicos de las 180 programadas. Al momento solamente se cuenta con un doctor, por lo que ha disminuido la cantidad de atenciones realizadas.
Meta Anual: Se logró un avance anual del 24.03% de Atenciones a Mujeres Adolescentes y niñas  en Servicios Médicos   del 100% con lo programado que es de 720. Al momento solamente se cuenta con un doctor, por lo que ha disminuido la cantidad de atenciones realizadas.</t>
  </si>
  <si>
    <t xml:space="preserve">Meta Trimestral: Se tuvo un avance del 117.13% de Atenciones a  mujeres en servicios de intervención en crisis, orientación, terapia psicológica  Realizados con 937 atenciones psicologicas de las 800 programadas.
Meta Anual: Se logró un avance anual del 29.28% de Atenciones a  mujeres en servicios de intervención en crisis, orientación, terapia psicológica  del 100% con lo programado que es de 3,200. </t>
  </si>
  <si>
    <t xml:space="preserve">Meta Trimestral: Se tuvo un avance del 122.26% de Atenciones a mujeres adolescentes y niñas atendidas en servicios de intervención en crisis, orientación, terapia psicológica Realizados con 379 atenciones de las 310 programadas. 
Meta Anual: Se logró un avance anual del 30.56% de tenciones a mujeres adolescentes y niñas atendidas en servicios de intervención en crisis, orientación, terapia psicológica del 100% con lo programado que es de 1240. </t>
  </si>
  <si>
    <t xml:space="preserve">Meta Trimestral: Se tuvo un avance del 100% de canalizaciones de mujeres a dependencias gubernamentales y/u organizaciones de la sociedad civil Realizados con 20 canalizaciones de las 20  programadas. 
Meta Anual: Se logró un avance anual del 25% de canalizaciones de mujeres del 100% con lo programado que es de 80. </t>
  </si>
  <si>
    <t xml:space="preserve">Meta Trimestral: Se tuvo un avance del  100% de convenios y acuerdos de coordinación interinstitucional para apoyar el trabajo de las áreas de salud, legal, psicológica y social Realizados con 3 convenios de las 3  programadas.
Meta Anual: Se logró un avance anual del 25% de convenios y acuerdos de coordinación interinstitucional del 100% con lo programado que es de 12. </t>
  </si>
  <si>
    <t xml:space="preserve">Meta Trimestral: Se tuvo un avance del 100% de Brigadas de Salud Comunitaria y Desarrollo Integral Realizados con 5 brigadas de las 5  programadas. 
Meta Anual: Se logró un avance anual del 25% de  Brigadas de Salud Comunitaria del 100% con lo programado que es de 20. </t>
  </si>
  <si>
    <t xml:space="preserve">Meta Trimestral: Se tuvo un avance del 100% de  programas emitidos Realizados con 36 programas emitidos de las 36  programadas. 
Meta Anual: Se logró un avance anual del  25% de programas emitidos del 100% con lo programado que es de 144. </t>
  </si>
  <si>
    <t>Meta Trimestral: Se tuvo un avance del 70% de personal incrementado para brindar atención médica de primer nivel, orientación y consultas a mujeres con 7 contrataciones de las 10  programadas. Se lanzo convocatoria para la contratación de 10 profesionistas, a la que solo acudieron 7 profesionistas, por lo que queda pendiente la contratación de 3.
Meta Anual: Se logró un avance anual del  70% de personal incrementado para brindar atención médica de primer nivel, orientación y consultas a mujeres del 100% con lo programado que es de 10. Se lanzo convocatoria para la contratación de 10 profesionistas, a la que solo acudieron 7 profesionistas, por lo que queda pendiente la contratación de 3.</t>
  </si>
  <si>
    <t xml:space="preserve">Meta Trimestral: Se tuvo un avance del 99.73% de  Servicios a la Mujer Para Facilitar el Acceso a la Justicia Realizados con 365 Servicios para facilitar el acceso a la justicia de las 366  programadas. 
Meta Anual: Se logró un avance anual del 25.14% de Servicios a la Mujer Para Facilitar el Acceso a la Justicia  del 100% con lo programado que es de 1,452. </t>
  </si>
  <si>
    <t xml:space="preserve">Meta Trimestral: Se tuvo un avance del 100% de  Servicios a mujeres  de asesoramiento y orientación Jurídica. Realizados con 350 Servicios  de asesoramiento y orientación Jurídica.de las 350  programadas. 
Meta Anual: Se logró un avance anual del 25% de Servicios a mujeres  de asesoramiento y orientación Jurídica del 100% con lo programado que es de 1,400. </t>
  </si>
  <si>
    <t xml:space="preserve">Meta Trimestral: Se tuvo un avance del 100% de  Servicios a mujeres Adolescentes y Niñas en asesoramiento y orientación Jurídica, con 12 servicios a adolescentes y niñas de los 12 programados.
Meta Anual: Se logró un avance anual del 25% de Servicios a mujeres Adolescentes y Niñas en asesoramiento y orientación Jurídica. del 100% con lo programado que es de 48.  </t>
  </si>
  <si>
    <t>Meta Trimestral: Se tuvo un avance del 75% de  Incrementar el personal para brindar atención jurídica de primer nivel, orientación y consultas a mujeres. Realizados con 3 contrataciones de las 4  programadas. Se lanzo convocatoria para la contratación de 4 profesionistas, a la que solo acudieron 3 profesionistas, por lo que queda pendiente la contratación de 1.
Meta Anual: Se logró un avance anual del 75% de Incrementar el personal para brindar atención jurídica de primer nivel, orientación y consultas a mujeres. del 100% con lo programado que es de 4.  Se lanzo convocatoria para la contratación de 4 profesionistas, a la que solo acudieron 3 profesionistas, por lo que queda pendiente la contratación de 1.</t>
  </si>
  <si>
    <t xml:space="preserve">Meta Trimestral: Se tuvo un avance del 100% de   Talleres de capacitación, cursos y actividades. Realizados con 219 talleres de los 219  programados. 
Meta Anual: Se logró un avance anual del 25.06% de Talleres de capacitación, cursos y actividades del 100% con lo programado que es de 874. </t>
  </si>
  <si>
    <t xml:space="preserve">Meta Trimestral: Se tuvo un avance del 100% de   Talleres  de empoderamiento económico y habilidades para la vida de las mujeres y adolescencias Realizados con 3 talleres de los 3  programados. 
Meta Anual: Se logró un avance anual del  25% deTalleres  de empoderamiento económico y habilidades para la vida de las mujeres y adolescencias del 100% con lo programado que es de 12. </t>
  </si>
  <si>
    <t xml:space="preserve">Meta Trimestral: Se tuvo un avance del 100% de   talleres de Capacitacion en Planes y Estrategias de Negocios y Educación Financiera Realizados con 3 talleres de los 3  programados. 
Meta Anual: Se logró un avance anual del 25% de talleres de Capacitacion en Planes y Estrategias de Negocios y Educación Financiera del 100% con lo programado que es de 12. </t>
  </si>
  <si>
    <t xml:space="preserve">Meta Trimestral: Se tuvo un avance del 100% de   Talleres en temas de empleos no tradicionales Realizados con 1 taller del 1  programados. 
Meta Anual: Se logró un avance anual del 25% de   Talleres en temas de empleos no tradicionales del 100% con lo programado que es de 4. </t>
  </si>
  <si>
    <t>Meta Trimestral: Se tuvo un avance del 100% de   canalizaciones de mujeres a instituciones con beneficios académicos Realizados con 4 de las 4  programadas. hubo un incremento por el ingreso a las escuelas. 
Meta Anual: Se logró un avance anual del 28.57% de canalizaciones de mujeres a instituciones con beneficios académicos del 100% con lo programado que es de 14.</t>
  </si>
  <si>
    <t xml:space="preserve">Meta Trimestral: Se tuvo un avance del 100 % de   Emisiones del Bazar "Mujeres que Crean" Realizados con 3 bazares de los 3  programados. 
Meta Anual: Se logró un avance anual del 25% de Emisiones del Bazar "Mujeres que Crean" del 100% con lo programado que es de 12. </t>
  </si>
  <si>
    <t xml:space="preserve">Meta Trimestral: Se tuvo un avance del 100% de   Tarjeta BIMM entregadas a mujeres Realizados con 205 tarjetas de las 205  programadas. 
Meta Anual: Se logró un avance anual del 25% de entrega de Tarjeta BIMM   del 100% con lo programado que es de 820. </t>
  </si>
  <si>
    <t xml:space="preserve">Meta Trimestral: Se tuvo un avance del 88.89% de   servicios de mantenimiento, rehabilitación u obra y mejoras necesarias a la infraestructura del Instituto Municipal de la Mujer  Realizados con 8 servicios de mantenimiento de los 9  programados. 
Meta Anual: Se logró un avance anual del 24.24% de servicios de mantenimiento, rehabilitación u obra y mejoras necesarias a la infraestructura del Instituto Municipal de la Mujer del 100% con lo programado que es de 33. </t>
  </si>
  <si>
    <t xml:space="preserve">Meta Trimestral: Se tuvo un avance del 100% de   mantenimientos a la infraestructura  del Instituto Municipal de la Mujer, que sencuentren bajo la custodia o resguardo del mismo Realizados con 8  mantenimientos a la infraestructura de los 8  programados.
Meta Anual: Se logró un avance anual del 25% demantenimientos a la infraestructura del 100% con lo programado que es de 32. </t>
  </si>
  <si>
    <t xml:space="preserve">Meta Trimestral: Se tuvo un avance del 100% de   Servicios de atención a casos emergentes de violencia contra la mujer  Realizados con 2 servicios de los 2  programados. 
Meta Anual: Se logró un avance anual del 7.69% de sServicios de atención a casos emergentes de violencia contra la mujer del 100% con lo programado que es de 26. </t>
  </si>
  <si>
    <t xml:space="preserve">Meta Trimestral: Se tuvo un avance del 100% en Servicios de atención en la Casa de Asistencia Temporal para Mujeres “Christine de Pizán”  (CAT)  Realizados con 2 atenciones en la casa de asistencia de las 2  programadas. Esta actividad depende de que una mujer se encuentre en riesgo para ser llevada a la casa de asistencia temporal. 
Meta Anual: Se logró un avance anual del 25% de Servicios de atención en la Casa de Asistencia Temporal para Mujeres “Christine de Pizán”  (CAT) del 100% con lo programado que es de 8. </t>
  </si>
  <si>
    <t xml:space="preserve">Meta Trimestral: Se tuvo un avance del 80% de  Servicios de seguimiento, prevención y atención a victimas indirectas de violencia contra la mujer.  Realizados con 8 servicios de seguimiento de las 10  programadas. 
Meta Anual: Se logró un avance anual del 0.18% de Servicios de seguimiento, prevención y atención a victimas indirectas de violencia contra la mujer del 100% con lo programado que es de 4,456. </t>
  </si>
  <si>
    <r>
      <rPr>
        <b/>
        <sz val="11"/>
        <color theme="1"/>
        <rFont val="Arial"/>
        <family val="2"/>
      </rPr>
      <t>IGCU:</t>
    </r>
    <r>
      <rPr>
        <sz val="11"/>
        <color theme="1"/>
        <rFont val="Arial"/>
        <family val="2"/>
      </rPr>
      <t xml:space="preserve"> Índice General de Competitividad Urbana</t>
    </r>
  </si>
  <si>
    <t>Anual</t>
  </si>
  <si>
    <r>
      <rPr>
        <b/>
        <sz val="11"/>
        <color theme="1"/>
        <rFont val="Arial"/>
        <family val="2"/>
      </rPr>
      <t xml:space="preserve">UNIDAD DE MEDIDA DEL INDICADOR: </t>
    </r>
    <r>
      <rPr>
        <sz val="11"/>
        <color theme="1"/>
        <rFont val="Arial"/>
        <family val="2"/>
      </rPr>
      <t xml:space="preserve">
Posición</t>
    </r>
  </si>
  <si>
    <t>El Instituto Mexicano para la Competitividad A. C. IMCO actualiza y publica las posiciones de los municipios anualmente. En este primer trimestre la posición es la última disponible en 2023.</t>
  </si>
  <si>
    <t>JUSTIFICACION TRIMESTRAL Y ANUAL DE AVANCE DE RESULTADOS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</si>
</sst>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6"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theme="1"/>
      <name val="Calibri"/>
      <family val="2"/>
      <scheme val="minor"/>
    </font>
    <font>
      <b/>
      <sz val="14"/>
      <color theme="0"/>
      <name val="Calibri"/>
      <family val="2"/>
      <scheme val="minor"/>
    </font>
    <font>
      <sz val="11"/>
      <color theme="0"/>
      <name val="Calibri"/>
      <family val="2"/>
      <scheme val="minor"/>
    </font>
  </fonts>
  <fills count="16">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theme="0" tint="-0.499984740745262"/>
        <bgColor indexed="64"/>
      </patternFill>
    </fill>
    <fill>
      <patternFill patternType="solid">
        <fgColor rgb="FFFDE9EB"/>
        <bgColor rgb="FF000000"/>
      </patternFill>
    </fill>
    <fill>
      <patternFill patternType="solid">
        <fgColor rgb="FFFFEFF3"/>
        <bgColor indexed="64"/>
      </patternFill>
    </fill>
  </fills>
  <borders count="87">
    <border>
      <left/>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dashed">
        <color theme="1"/>
      </right>
      <top style="dashed">
        <color theme="1"/>
      </top>
      <bottom style="dash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dotted">
        <color indexed="64"/>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diagonal/>
    </border>
    <border>
      <left style="medium">
        <color indexed="64"/>
      </left>
      <right style="medium">
        <color indexed="64"/>
      </right>
      <top style="dashed">
        <color theme="1"/>
      </top>
      <bottom style="dotted">
        <color indexed="64"/>
      </bottom>
      <diagonal/>
    </border>
    <border>
      <left/>
      <right style="medium">
        <color indexed="64"/>
      </right>
      <top style="medium">
        <color indexed="64"/>
      </top>
      <bottom style="thin">
        <color indexed="64"/>
      </bottom>
      <diagonal/>
    </border>
    <border>
      <left/>
      <right style="dashed">
        <color theme="1"/>
      </right>
      <top style="dashed">
        <color theme="1"/>
      </top>
      <bottom/>
      <diagonal/>
    </border>
    <border>
      <left style="dotted">
        <color indexed="64"/>
      </left>
      <right style="dotted">
        <color indexed="64"/>
      </right>
      <top style="dotted">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medium">
        <color indexed="64"/>
      </top>
      <bottom/>
      <diagonal/>
    </border>
    <border>
      <left style="dotted">
        <color indexed="64"/>
      </left>
      <right style="dashed">
        <color theme="1"/>
      </right>
      <top style="medium">
        <color indexed="64"/>
      </top>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diagonal/>
    </border>
    <border>
      <left style="thin">
        <color indexed="64"/>
      </left>
      <right style="thin">
        <color indexed="64"/>
      </right>
      <top/>
      <bottom style="thin">
        <color indexed="64"/>
      </bottom>
      <diagonal/>
    </border>
    <border>
      <left style="medium">
        <color indexed="64"/>
      </left>
      <right style="medium">
        <color indexed="64"/>
      </right>
      <top style="dashed">
        <color theme="1"/>
      </top>
      <bottom style="medium">
        <color indexed="64"/>
      </bottom>
      <diagonal/>
    </border>
    <border>
      <left style="dotted">
        <color indexed="64"/>
      </left>
      <right style="medium">
        <color indexed="64"/>
      </right>
      <top style="dotted">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diagonal/>
    </border>
    <border>
      <left/>
      <right style="medium">
        <color indexed="64"/>
      </right>
      <top style="dashed">
        <color theme="1"/>
      </top>
      <bottom style="dashed">
        <color theme="1"/>
      </bottom>
      <diagonal/>
    </border>
    <border>
      <left/>
      <right style="medium">
        <color indexed="64"/>
      </right>
      <top style="dashed">
        <color theme="1"/>
      </top>
      <bottom style="medium">
        <color indexed="64"/>
      </bottom>
      <diagonal/>
    </border>
    <border>
      <left style="medium">
        <color indexed="64"/>
      </left>
      <right style="dashed">
        <color theme="1"/>
      </right>
      <top style="dashed">
        <color theme="1"/>
      </top>
      <bottom style="dashed">
        <color theme="1"/>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style="dotted">
        <color indexed="64"/>
      </bottom>
      <diagonal/>
    </border>
    <border>
      <left style="medium">
        <color indexed="64"/>
      </left>
      <right/>
      <top style="thin">
        <color indexed="64"/>
      </top>
      <bottom/>
      <diagonal/>
    </border>
    <border>
      <left style="dashed">
        <color theme="1"/>
      </left>
      <right style="dashed">
        <color theme="1"/>
      </right>
      <top/>
      <bottom style="dashed">
        <color theme="1"/>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159">
    <xf numFmtId="0" fontId="0" fillId="0" borderId="0" xfId="0"/>
    <xf numFmtId="0" fontId="1" fillId="4"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0" fillId="7" borderId="0" xfId="0" applyFill="1"/>
    <xf numFmtId="0" fontId="4" fillId="5" borderId="10"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5" borderId="21" xfId="0" applyFont="1" applyFill="1" applyBorder="1" applyAlignment="1">
      <alignment horizontal="center" vertical="center" wrapText="1"/>
    </xf>
    <xf numFmtId="1" fontId="3" fillId="10" borderId="18" xfId="1" applyNumberFormat="1" applyFont="1" applyFill="1" applyBorder="1" applyAlignment="1">
      <alignment horizontal="center" vertical="center" wrapText="1"/>
    </xf>
    <xf numFmtId="1" fontId="3" fillId="5" borderId="18" xfId="1" applyNumberFormat="1" applyFont="1" applyFill="1" applyBorder="1" applyAlignment="1">
      <alignment horizontal="center" vertical="center" wrapText="1"/>
    </xf>
    <xf numFmtId="1" fontId="3" fillId="10" borderId="19" xfId="1" applyNumberFormat="1" applyFont="1" applyFill="1" applyBorder="1" applyAlignment="1">
      <alignment horizontal="center" vertical="center" wrapText="1"/>
    </xf>
    <xf numFmtId="1" fontId="6" fillId="5" borderId="20" xfId="0" applyNumberFormat="1" applyFont="1" applyFill="1" applyBorder="1" applyAlignment="1">
      <alignment horizontal="center" vertical="center" wrapText="1"/>
    </xf>
    <xf numFmtId="0" fontId="6" fillId="5" borderId="25" xfId="0" applyFont="1" applyFill="1" applyBorder="1" applyAlignment="1">
      <alignment horizontal="center" vertical="center" wrapText="1"/>
    </xf>
    <xf numFmtId="164" fontId="6" fillId="5" borderId="28" xfId="2" applyNumberFormat="1" applyFont="1" applyFill="1" applyBorder="1" applyAlignment="1">
      <alignment horizontal="center" vertical="center" wrapText="1"/>
    </xf>
    <xf numFmtId="164" fontId="4" fillId="5" borderId="22" xfId="0" applyNumberFormat="1" applyFont="1" applyFill="1" applyBorder="1" applyAlignment="1">
      <alignment horizontal="center" vertical="center" wrapText="1"/>
    </xf>
    <xf numFmtId="0" fontId="3" fillId="0" borderId="22" xfId="0" applyFont="1" applyBorder="1" applyAlignment="1">
      <alignment horizontal="center" vertical="center" wrapText="1"/>
    </xf>
    <xf numFmtId="3" fontId="3" fillId="10" borderId="26" xfId="0" applyNumberFormat="1" applyFont="1" applyFill="1" applyBorder="1" applyAlignment="1">
      <alignment horizontal="center" vertical="center" wrapText="1"/>
    </xf>
    <xf numFmtId="0" fontId="3" fillId="5" borderId="26" xfId="0" applyFont="1" applyFill="1" applyBorder="1" applyAlignment="1">
      <alignment horizontal="center" vertical="center" wrapText="1"/>
    </xf>
    <xf numFmtId="3" fontId="3" fillId="10" borderId="27" xfId="0" applyNumberFormat="1" applyFont="1" applyFill="1" applyBorder="1" applyAlignment="1">
      <alignment horizontal="center" vertical="center" wrapText="1"/>
    </xf>
    <xf numFmtId="10" fontId="0" fillId="6" borderId="36" xfId="0" applyNumberFormat="1" applyFill="1" applyBorder="1" applyAlignment="1">
      <alignment horizontal="center" vertical="center" wrapText="1"/>
    </xf>
    <xf numFmtId="0" fontId="13" fillId="0" borderId="0" xfId="0" applyFont="1"/>
    <xf numFmtId="0" fontId="0" fillId="12" borderId="0" xfId="0" applyFill="1"/>
    <xf numFmtId="0" fontId="0" fillId="0" borderId="0" xfId="0" applyAlignment="1">
      <alignment wrapText="1"/>
    </xf>
    <xf numFmtId="0" fontId="0" fillId="11" borderId="0" xfId="0" applyFill="1"/>
    <xf numFmtId="44" fontId="3" fillId="4" borderId="39" xfId="2" applyFont="1" applyFill="1" applyBorder="1" applyAlignment="1">
      <alignment horizontal="center" vertical="center" wrapText="1"/>
    </xf>
    <xf numFmtId="44" fontId="3" fillId="4" borderId="37" xfId="2" applyFont="1" applyFill="1" applyBorder="1" applyAlignment="1">
      <alignment horizontal="center" vertical="center" wrapText="1"/>
    </xf>
    <xf numFmtId="44" fontId="3" fillId="4" borderId="38" xfId="2" applyFont="1" applyFill="1" applyBorder="1" applyAlignment="1">
      <alignment horizontal="center" vertical="center" wrapText="1"/>
    </xf>
    <xf numFmtId="44" fontId="3" fillId="4" borderId="40" xfId="2" applyFont="1" applyFill="1" applyBorder="1" applyAlignment="1">
      <alignment horizontal="center" vertical="center" wrapText="1"/>
    </xf>
    <xf numFmtId="44" fontId="3" fillId="4" borderId="41" xfId="2" applyFont="1" applyFill="1" applyBorder="1" applyAlignment="1">
      <alignment horizontal="center" vertical="center" wrapText="1"/>
    </xf>
    <xf numFmtId="3" fontId="3" fillId="4" borderId="14" xfId="0" applyNumberFormat="1"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3" fontId="3" fillId="7" borderId="34" xfId="0" applyNumberFormat="1"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3" fontId="3" fillId="7" borderId="24" xfId="0" applyNumberFormat="1" applyFont="1" applyFill="1" applyBorder="1" applyAlignment="1">
      <alignment horizontal="center" vertical="center" wrapText="1"/>
    </xf>
    <xf numFmtId="3" fontId="3" fillId="7" borderId="35" xfId="0" applyNumberFormat="1" applyFont="1" applyFill="1" applyBorder="1" applyAlignment="1">
      <alignment horizontal="center" vertical="center" wrapText="1"/>
    </xf>
    <xf numFmtId="0" fontId="12" fillId="0" borderId="0" xfId="0" applyFont="1" applyAlignment="1">
      <alignment horizontal="center" vertical="center"/>
    </xf>
    <xf numFmtId="0" fontId="1" fillId="5" borderId="46" xfId="0" applyFont="1" applyFill="1" applyBorder="1" applyAlignment="1">
      <alignment horizontal="center" vertical="center" wrapText="1"/>
    </xf>
    <xf numFmtId="1" fontId="6" fillId="5" borderId="47" xfId="1" applyNumberFormat="1" applyFont="1" applyFill="1" applyBorder="1" applyAlignment="1">
      <alignment horizontal="center" vertical="center" wrapText="1"/>
    </xf>
    <xf numFmtId="0" fontId="5" fillId="9" borderId="49"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1" fillId="14" borderId="51" xfId="0" applyFont="1" applyFill="1" applyBorder="1" applyAlignment="1">
      <alignment horizontal="center" vertical="center" wrapText="1"/>
    </xf>
    <xf numFmtId="0" fontId="9" fillId="8" borderId="45" xfId="0" applyFont="1" applyFill="1" applyBorder="1" applyAlignment="1">
      <alignment horizontal="center" vertical="center" wrapText="1"/>
    </xf>
    <xf numFmtId="0" fontId="4" fillId="10" borderId="49" xfId="0" applyFont="1" applyFill="1" applyBorder="1" applyAlignment="1">
      <alignment horizontal="center" vertical="center" wrapText="1"/>
    </xf>
    <xf numFmtId="0" fontId="3" fillId="10" borderId="54"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53" xfId="0" applyFont="1" applyFill="1" applyBorder="1" applyAlignment="1">
      <alignment horizontal="justify" vertical="center" wrapText="1"/>
    </xf>
    <xf numFmtId="0" fontId="5" fillId="9" borderId="53" xfId="0" applyFont="1" applyFill="1" applyBorder="1" applyAlignment="1">
      <alignment horizontal="left" vertical="center" wrapText="1"/>
    </xf>
    <xf numFmtId="0" fontId="5" fillId="9" borderId="53" xfId="0" applyFont="1" applyFill="1" applyBorder="1" applyAlignment="1">
      <alignment horizontal="center" vertical="center" wrapText="1"/>
    </xf>
    <xf numFmtId="0" fontId="3" fillId="5" borderId="10" xfId="0" applyFont="1" applyFill="1" applyBorder="1" applyAlignment="1">
      <alignment horizontal="center" vertical="center" wrapText="1"/>
    </xf>
    <xf numFmtId="1" fontId="3" fillId="10" borderId="53" xfId="1" applyNumberFormat="1" applyFont="1" applyFill="1" applyBorder="1" applyAlignment="1">
      <alignment horizontal="center" vertical="center" wrapText="1"/>
    </xf>
    <xf numFmtId="0" fontId="3" fillId="5" borderId="53" xfId="0" applyFont="1" applyFill="1" applyBorder="1" applyAlignment="1">
      <alignment horizontal="center" vertical="center" wrapText="1"/>
    </xf>
    <xf numFmtId="1" fontId="3" fillId="10" borderId="57" xfId="1" applyNumberFormat="1" applyFont="1" applyFill="1" applyBorder="1" applyAlignment="1">
      <alignment horizontal="center" vertical="center" wrapText="1"/>
    </xf>
    <xf numFmtId="3" fontId="3" fillId="5" borderId="17" xfId="0" applyNumberFormat="1" applyFont="1" applyFill="1" applyBorder="1" applyAlignment="1">
      <alignment horizontal="center" vertical="center" wrapText="1"/>
    </xf>
    <xf numFmtId="0" fontId="3" fillId="15" borderId="53" xfId="0" applyFont="1" applyFill="1" applyBorder="1" applyAlignment="1">
      <alignment horizontal="justify" vertical="center" wrapText="1"/>
    </xf>
    <xf numFmtId="0" fontId="4" fillId="15" borderId="53" xfId="0" applyFont="1" applyFill="1" applyBorder="1" applyAlignment="1">
      <alignment horizontal="justify" vertical="center" wrapText="1"/>
    </xf>
    <xf numFmtId="0" fontId="3" fillId="15" borderId="53" xfId="0" applyFont="1" applyFill="1" applyBorder="1" applyAlignment="1">
      <alignment horizontal="center" vertical="center" wrapText="1"/>
    </xf>
    <xf numFmtId="0" fontId="3" fillId="5" borderId="53" xfId="0" applyFont="1" applyFill="1" applyBorder="1" applyAlignment="1">
      <alignment horizontal="justify" vertical="center" wrapText="1"/>
    </xf>
    <xf numFmtId="0" fontId="4" fillId="15" borderId="10" xfId="0" applyFont="1" applyFill="1" applyBorder="1" applyAlignment="1">
      <alignment horizontal="center" vertical="center" wrapText="1"/>
    </xf>
    <xf numFmtId="0" fontId="6" fillId="5" borderId="58" xfId="0" applyFont="1" applyFill="1" applyBorder="1" applyAlignment="1">
      <alignment horizontal="center" vertical="center" wrapText="1"/>
    </xf>
    <xf numFmtId="0" fontId="6" fillId="5" borderId="53" xfId="0" applyFont="1" applyFill="1" applyBorder="1" applyAlignment="1">
      <alignment horizontal="left" vertical="center" wrapText="1"/>
    </xf>
    <xf numFmtId="0" fontId="3" fillId="5" borderId="58" xfId="0" applyFont="1" applyFill="1" applyBorder="1" applyAlignment="1">
      <alignment horizontal="justify" vertical="center" wrapText="1"/>
    </xf>
    <xf numFmtId="0" fontId="6" fillId="5" borderId="58" xfId="0" applyFont="1" applyFill="1" applyBorder="1" applyAlignment="1">
      <alignment horizontal="justify" vertical="center" wrapText="1"/>
    </xf>
    <xf numFmtId="0" fontId="3" fillId="5" borderId="58" xfId="0" applyFont="1" applyFill="1" applyBorder="1" applyAlignment="1">
      <alignment horizontal="center" vertical="center" wrapText="1"/>
    </xf>
    <xf numFmtId="0" fontId="6" fillId="5" borderId="58" xfId="0" applyFont="1" applyFill="1" applyBorder="1" applyAlignment="1">
      <alignment horizontal="left" vertical="center" wrapText="1"/>
    </xf>
    <xf numFmtId="0" fontId="3" fillId="15" borderId="53" xfId="0" applyFont="1" applyFill="1" applyBorder="1" applyAlignment="1">
      <alignment horizontal="left" vertical="center" wrapText="1"/>
    </xf>
    <xf numFmtId="3" fontId="3" fillId="5" borderId="52" xfId="0" applyNumberFormat="1" applyFont="1" applyFill="1" applyBorder="1" applyAlignment="1">
      <alignment horizontal="center" vertical="center" wrapText="1"/>
    </xf>
    <xf numFmtId="0" fontId="4" fillId="5" borderId="58" xfId="0" applyFont="1" applyFill="1" applyBorder="1" applyAlignment="1">
      <alignment horizontal="justify" vertical="center" wrapText="1"/>
    </xf>
    <xf numFmtId="0" fontId="3" fillId="5" borderId="59" xfId="0" applyFont="1" applyFill="1" applyBorder="1" applyAlignment="1">
      <alignment horizontal="justify" vertical="center" wrapText="1"/>
    </xf>
    <xf numFmtId="0" fontId="3" fillId="5" borderId="59" xfId="0" applyFont="1" applyFill="1" applyBorder="1" applyAlignment="1">
      <alignment horizontal="center" vertical="center" wrapText="1"/>
    </xf>
    <xf numFmtId="3" fontId="3" fillId="5" borderId="48" xfId="0" applyNumberFormat="1" applyFont="1" applyFill="1" applyBorder="1" applyAlignment="1">
      <alignment horizontal="center" vertical="center" wrapText="1"/>
    </xf>
    <xf numFmtId="3" fontId="3" fillId="5" borderId="35" xfId="0" applyNumberFormat="1" applyFont="1" applyFill="1" applyBorder="1" applyAlignment="1">
      <alignment horizontal="center" vertical="center" wrapText="1"/>
    </xf>
    <xf numFmtId="0" fontId="3" fillId="5" borderId="11" xfId="0" applyFont="1" applyFill="1" applyBorder="1" applyAlignment="1">
      <alignment horizontal="center" vertical="center" wrapText="1"/>
    </xf>
    <xf numFmtId="1" fontId="3" fillId="10" borderId="60" xfId="1" applyNumberFormat="1" applyFont="1" applyFill="1" applyBorder="1" applyAlignment="1">
      <alignment horizontal="center" vertical="center" wrapText="1"/>
    </xf>
    <xf numFmtId="0" fontId="3" fillId="5" borderId="60" xfId="0" applyFont="1" applyFill="1" applyBorder="1" applyAlignment="1">
      <alignment horizontal="center" vertical="center" wrapText="1"/>
    </xf>
    <xf numFmtId="1" fontId="3" fillId="10" borderId="61" xfId="1" applyNumberFormat="1"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9" xfId="0" applyFont="1" applyFill="1" applyBorder="1" applyAlignment="1">
      <alignment horizontal="center" vertical="center" wrapText="1"/>
    </xf>
    <xf numFmtId="4" fontId="3" fillId="7" borderId="34" xfId="0" applyNumberFormat="1" applyFont="1" applyFill="1" applyBorder="1" applyAlignment="1">
      <alignment horizontal="center" vertical="center" wrapText="1"/>
    </xf>
    <xf numFmtId="0" fontId="1" fillId="0" borderId="29" xfId="0" applyFont="1" applyBorder="1" applyAlignment="1">
      <alignment horizontal="center" vertical="center" wrapText="1"/>
    </xf>
    <xf numFmtId="0" fontId="6" fillId="5" borderId="49" xfId="0" applyFont="1" applyFill="1" applyBorder="1" applyAlignment="1">
      <alignment horizontal="center" vertical="center" wrapText="1"/>
    </xf>
    <xf numFmtId="0" fontId="4" fillId="5" borderId="62" xfId="0" applyFont="1" applyFill="1" applyBorder="1" applyAlignment="1">
      <alignment horizontal="center" vertical="center" wrapText="1"/>
    </xf>
    <xf numFmtId="0" fontId="6" fillId="5" borderId="59" xfId="0" applyFont="1" applyFill="1" applyBorder="1" applyAlignment="1">
      <alignment horizontal="left" vertical="center" wrapText="1"/>
    </xf>
    <xf numFmtId="10" fontId="14" fillId="13" borderId="63" xfId="0" applyNumberFormat="1" applyFont="1" applyFill="1" applyBorder="1" applyAlignment="1">
      <alignment horizontal="center" vertical="center"/>
    </xf>
    <xf numFmtId="0" fontId="6" fillId="5" borderId="64" xfId="0" applyFont="1" applyFill="1" applyBorder="1" applyAlignment="1">
      <alignment horizontal="center" vertical="center" wrapText="1"/>
    </xf>
    <xf numFmtId="0" fontId="3" fillId="5" borderId="21" xfId="0" applyFont="1" applyFill="1" applyBorder="1" applyAlignment="1">
      <alignment horizontal="center" vertical="center" wrapText="1"/>
    </xf>
    <xf numFmtId="1" fontId="3" fillId="10" borderId="59" xfId="1" applyNumberFormat="1" applyFont="1" applyFill="1" applyBorder="1" applyAlignment="1">
      <alignment horizontal="center" vertical="center" wrapText="1"/>
    </xf>
    <xf numFmtId="1" fontId="3" fillId="10" borderId="65" xfId="1" applyNumberFormat="1" applyFont="1" applyFill="1" applyBorder="1" applyAlignment="1">
      <alignment horizontal="center" vertical="center" wrapText="1"/>
    </xf>
    <xf numFmtId="0" fontId="1" fillId="5" borderId="6" xfId="0" applyFont="1" applyFill="1" applyBorder="1" applyAlignment="1">
      <alignment horizontal="center" vertical="center" wrapText="1"/>
    </xf>
    <xf numFmtId="3" fontId="3" fillId="5" borderId="68" xfId="0" applyNumberFormat="1" applyFont="1" applyFill="1" applyBorder="1" applyAlignment="1">
      <alignment horizontal="center" vertical="center" wrapText="1"/>
    </xf>
    <xf numFmtId="3" fontId="3" fillId="5" borderId="69" xfId="0" applyNumberFormat="1" applyFont="1" applyFill="1" applyBorder="1" applyAlignment="1">
      <alignment horizontal="center" vertical="center" wrapText="1"/>
    </xf>
    <xf numFmtId="3" fontId="3" fillId="5" borderId="70" xfId="0" applyNumberFormat="1" applyFont="1" applyFill="1" applyBorder="1" applyAlignment="1">
      <alignment horizontal="center" vertical="center" wrapText="1"/>
    </xf>
    <xf numFmtId="3" fontId="3" fillId="5" borderId="39" xfId="0" applyNumberFormat="1" applyFont="1" applyFill="1" applyBorder="1" applyAlignment="1">
      <alignment horizontal="center" vertical="center" wrapText="1"/>
    </xf>
    <xf numFmtId="0" fontId="2" fillId="5" borderId="55" xfId="0" applyFont="1" applyFill="1" applyBorder="1" applyAlignment="1">
      <alignment horizontal="center" vertical="center" wrapText="1"/>
    </xf>
    <xf numFmtId="0" fontId="3" fillId="5" borderId="56" xfId="0" applyFont="1" applyFill="1" applyBorder="1" applyAlignment="1">
      <alignment horizontal="justify" vertical="center" wrapText="1"/>
    </xf>
    <xf numFmtId="0" fontId="6" fillId="10" borderId="71" xfId="0" applyFont="1" applyFill="1" applyBorder="1" applyAlignment="1">
      <alignment horizontal="justify" vertical="center" wrapText="1"/>
    </xf>
    <xf numFmtId="0" fontId="15" fillId="9" borderId="72" xfId="0" applyFont="1" applyFill="1" applyBorder="1" applyAlignment="1">
      <alignment horizontal="left" vertical="center" wrapText="1"/>
    </xf>
    <xf numFmtId="0" fontId="0" fillId="10" borderId="73" xfId="0" applyFill="1" applyBorder="1" applyAlignment="1">
      <alignment horizontal="justify" vertical="center" wrapText="1"/>
    </xf>
    <xf numFmtId="0" fontId="0" fillId="5" borderId="73" xfId="0" applyFill="1" applyBorder="1" applyAlignment="1">
      <alignment horizontal="justify" vertical="center" wrapText="1"/>
    </xf>
    <xf numFmtId="0" fontId="0" fillId="5" borderId="74" xfId="0" applyFill="1" applyBorder="1" applyAlignment="1">
      <alignment horizontal="justify" vertical="center" wrapText="1"/>
    </xf>
    <xf numFmtId="0" fontId="0" fillId="5" borderId="75" xfId="0" applyFill="1" applyBorder="1" applyAlignment="1">
      <alignment horizontal="justify" vertical="center" wrapText="1"/>
    </xf>
    <xf numFmtId="0" fontId="0" fillId="0" borderId="76" xfId="0" applyBorder="1"/>
    <xf numFmtId="10" fontId="0" fillId="0" borderId="0" xfId="0" applyNumberFormat="1"/>
    <xf numFmtId="3" fontId="3" fillId="4" borderId="77" xfId="0" applyNumberFormat="1" applyFont="1" applyFill="1" applyBorder="1" applyAlignment="1">
      <alignment horizontal="center" vertical="center" wrapText="1"/>
    </xf>
    <xf numFmtId="3" fontId="3" fillId="4" borderId="78" xfId="0" applyNumberFormat="1" applyFont="1" applyFill="1" applyBorder="1" applyAlignment="1">
      <alignment horizontal="center" vertical="center" wrapText="1"/>
    </xf>
    <xf numFmtId="10" fontId="0" fillId="6" borderId="79" xfId="0" applyNumberFormat="1" applyFill="1" applyBorder="1" applyAlignment="1">
      <alignment horizontal="center" vertical="center" wrapText="1"/>
    </xf>
    <xf numFmtId="10" fontId="0" fillId="6" borderId="80" xfId="0" applyNumberFormat="1" applyFill="1" applyBorder="1" applyAlignment="1">
      <alignment horizontal="center" vertical="center" wrapText="1"/>
    </xf>
    <xf numFmtId="10" fontId="0" fillId="6" borderId="81" xfId="0" applyNumberFormat="1" applyFill="1" applyBorder="1" applyAlignment="1">
      <alignment horizontal="center" vertical="center" wrapText="1"/>
    </xf>
    <xf numFmtId="10" fontId="0" fillId="6" borderId="83" xfId="0" applyNumberFormat="1" applyFill="1" applyBorder="1" applyAlignment="1">
      <alignment horizontal="center" vertical="center" wrapText="1"/>
    </xf>
    <xf numFmtId="3" fontId="3" fillId="4" borderId="82" xfId="0" applyNumberFormat="1" applyFont="1" applyFill="1" applyBorder="1" applyAlignment="1">
      <alignment horizontal="center" vertical="center" wrapText="1"/>
    </xf>
    <xf numFmtId="10" fontId="0" fillId="6" borderId="84" xfId="0" applyNumberFormat="1" applyFill="1" applyBorder="1" applyAlignment="1">
      <alignment horizontal="center" vertical="center" wrapText="1"/>
    </xf>
    <xf numFmtId="10" fontId="0" fillId="6" borderId="85" xfId="0" applyNumberFormat="1" applyFill="1" applyBorder="1" applyAlignment="1">
      <alignment horizontal="center" vertical="center" wrapText="1"/>
    </xf>
    <xf numFmtId="3" fontId="3" fillId="4" borderId="28" xfId="0" applyNumberFormat="1" applyFont="1" applyFill="1" applyBorder="1" applyAlignment="1">
      <alignment horizontal="center" vertical="center" wrapText="1"/>
    </xf>
    <xf numFmtId="0" fontId="3" fillId="5" borderId="53" xfId="0" applyFont="1" applyFill="1" applyBorder="1" applyAlignment="1">
      <alignment horizontal="left" vertical="center" wrapText="1"/>
    </xf>
    <xf numFmtId="0" fontId="3" fillId="5" borderId="86"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3" fontId="4" fillId="10" borderId="7" xfId="0" applyNumberFormat="1" applyFont="1" applyFill="1" applyBorder="1" applyAlignment="1">
      <alignment horizontal="center" vertical="center" wrapText="1"/>
    </xf>
    <xf numFmtId="3" fontId="4" fillId="10" borderId="8" xfId="0" applyNumberFormat="1" applyFont="1" applyFill="1" applyBorder="1" applyAlignment="1">
      <alignment horizontal="center" vertical="center" wrapText="1"/>
    </xf>
    <xf numFmtId="3" fontId="4" fillId="10" borderId="9" xfId="0" applyNumberFormat="1"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67"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9" fillId="8" borderId="2" xfId="0" applyFont="1" applyFill="1" applyBorder="1" applyAlignment="1">
      <alignment horizontal="center" vertical="center"/>
    </xf>
    <xf numFmtId="0" fontId="9" fillId="8" borderId="66" xfId="0" applyFont="1" applyFill="1" applyBorder="1" applyAlignment="1">
      <alignment horizontal="center" vertical="center"/>
    </xf>
    <xf numFmtId="0" fontId="12" fillId="0" borderId="33" xfId="0" applyFont="1" applyBorder="1" applyAlignment="1">
      <alignment horizontal="center" vertical="center" wrapText="1"/>
    </xf>
    <xf numFmtId="0" fontId="12" fillId="0" borderId="33" xfId="0" applyFont="1" applyBorder="1" applyAlignment="1">
      <alignment horizontal="center" vertical="center"/>
    </xf>
    <xf numFmtId="0" fontId="12" fillId="0" borderId="33" xfId="0" applyFont="1" applyBorder="1" applyAlignment="1">
      <alignment horizontal="center" vertical="top" wrapText="1"/>
    </xf>
    <xf numFmtId="0" fontId="12" fillId="0" borderId="33" xfId="0" applyFont="1" applyBorder="1" applyAlignment="1">
      <alignment horizontal="center" vertical="top"/>
    </xf>
    <xf numFmtId="0" fontId="10" fillId="8" borderId="12"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30"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32"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29"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26">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555"/>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2058864</xdr:colOff>
      <xdr:row>1</xdr:row>
      <xdr:rowOff>263483</xdr:rowOff>
    </xdr:from>
    <xdr:to>
      <xdr:col>2</xdr:col>
      <xdr:colOff>4069042</xdr:colOff>
      <xdr:row>5</xdr:row>
      <xdr:rowOff>365316</xdr:rowOff>
    </xdr:to>
    <xdr:pic>
      <xdr:nvPicPr>
        <xdr:cNvPr id="6" name="Imagen 5">
          <a:extLst>
            <a:ext uri="{FF2B5EF4-FFF2-40B4-BE49-F238E27FC236}">
              <a16:creationId xmlns:a16="http://schemas.microsoft.com/office/drawing/2014/main" id="{4D2433F1-B09D-4236-B727-7362F0C80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67971" y="453983"/>
          <a:ext cx="2018772" cy="2006833"/>
        </a:xfrm>
        <a:prstGeom prst="rect">
          <a:avLst/>
        </a:prstGeom>
      </xdr:spPr>
    </xdr:pic>
    <xdr:clientData/>
  </xdr:twoCellAnchor>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22</xdr:col>
      <xdr:colOff>19843</xdr:colOff>
      <xdr:row>1</xdr:row>
      <xdr:rowOff>29765</xdr:rowOff>
    </xdr:from>
    <xdr:to>
      <xdr:col>22</xdr:col>
      <xdr:colOff>3668196</xdr:colOff>
      <xdr:row>5</xdr:row>
      <xdr:rowOff>287733</xdr:rowOff>
    </xdr:to>
    <xdr:pic>
      <xdr:nvPicPr>
        <xdr:cNvPr id="5" name="Imagen 4">
          <a:extLst>
            <a:ext uri="{FF2B5EF4-FFF2-40B4-BE49-F238E27FC236}">
              <a16:creationId xmlns:a16="http://schemas.microsoft.com/office/drawing/2014/main" id="{E9D295E4-FB99-46BD-B5B6-FCB394B0C0E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279452" y="228203"/>
          <a:ext cx="3648353" cy="215304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8"/>
  <sheetViews>
    <sheetView tabSelected="1" topLeftCell="C1" zoomScale="53" zoomScaleNormal="53" workbookViewId="0">
      <selection activeCell="W11" sqref="W11"/>
    </sheetView>
  </sheetViews>
  <sheetFormatPr baseColWidth="10" defaultRowHeight="15" x14ac:dyDescent="0.25"/>
  <cols>
    <col min="2" max="2" width="20.140625" customWidth="1"/>
    <col min="3" max="3" width="66.85546875" customWidth="1"/>
    <col min="4" max="4" width="33.85546875" customWidth="1"/>
    <col min="5" max="6" width="31.42578125" customWidth="1"/>
    <col min="7" max="11" width="17" customWidth="1"/>
    <col min="12" max="19" width="16.85546875" customWidth="1"/>
    <col min="20" max="22" width="18.42578125" customWidth="1"/>
    <col min="23" max="23" width="59.42578125" customWidth="1"/>
  </cols>
  <sheetData>
    <row r="1" spans="1:23" ht="15.75" thickBot="1" x14ac:dyDescent="0.3"/>
    <row r="2" spans="1:23" ht="63" customHeight="1" x14ac:dyDescent="0.25">
      <c r="A2" s="4"/>
      <c r="B2" s="4"/>
      <c r="C2" s="4"/>
      <c r="D2" s="4"/>
      <c r="E2" s="143" t="s">
        <v>186</v>
      </c>
      <c r="F2" s="144"/>
      <c r="G2" s="144"/>
      <c r="H2" s="144"/>
      <c r="I2" s="144"/>
      <c r="J2" s="144"/>
      <c r="K2" s="144"/>
      <c r="L2" s="144"/>
      <c r="M2" s="144"/>
      <c r="N2" s="144"/>
      <c r="O2" s="144"/>
      <c r="P2" s="144"/>
      <c r="Q2" s="144"/>
      <c r="R2" s="144"/>
      <c r="S2" s="144"/>
      <c r="T2" s="144"/>
      <c r="U2" s="145"/>
    </row>
    <row r="3" spans="1:23" ht="30" customHeight="1" x14ac:dyDescent="0.25">
      <c r="A3" s="4"/>
      <c r="B3" s="4"/>
      <c r="C3" s="4"/>
      <c r="D3" s="4"/>
      <c r="E3" s="146" t="s">
        <v>24</v>
      </c>
      <c r="F3" s="147"/>
      <c r="G3" s="147"/>
      <c r="H3" s="147"/>
      <c r="I3" s="147"/>
      <c r="J3" s="147"/>
      <c r="K3" s="147"/>
      <c r="L3" s="147"/>
      <c r="M3" s="147"/>
      <c r="N3" s="147"/>
      <c r="O3" s="147"/>
      <c r="P3" s="147"/>
      <c r="Q3" s="147"/>
      <c r="R3" s="147"/>
      <c r="S3" s="147"/>
      <c r="T3" s="147"/>
      <c r="U3" s="148"/>
    </row>
    <row r="4" spans="1:23" ht="26.25" customHeight="1" x14ac:dyDescent="0.25">
      <c r="A4" s="4"/>
      <c r="B4" s="4"/>
      <c r="C4" s="4"/>
      <c r="D4" s="4"/>
      <c r="E4" s="146" t="s">
        <v>185</v>
      </c>
      <c r="F4" s="147"/>
      <c r="G4" s="147"/>
      <c r="H4" s="147"/>
      <c r="I4" s="147"/>
      <c r="J4" s="147"/>
      <c r="K4" s="147"/>
      <c r="L4" s="147"/>
      <c r="M4" s="147"/>
      <c r="N4" s="147"/>
      <c r="O4" s="147"/>
      <c r="P4" s="147"/>
      <c r="Q4" s="147"/>
      <c r="R4" s="147"/>
      <c r="S4" s="147"/>
      <c r="T4" s="147"/>
      <c r="U4" s="148"/>
    </row>
    <row r="5" spans="1:23" ht="30" customHeight="1" x14ac:dyDescent="0.25">
      <c r="A5" s="4"/>
      <c r="B5" s="4"/>
      <c r="C5" s="4"/>
      <c r="D5" s="4"/>
      <c r="E5" s="146" t="s">
        <v>113</v>
      </c>
      <c r="F5" s="147"/>
      <c r="G5" s="147"/>
      <c r="H5" s="147"/>
      <c r="I5" s="147"/>
      <c r="J5" s="147"/>
      <c r="K5" s="147"/>
      <c r="L5" s="147"/>
      <c r="M5" s="147"/>
      <c r="N5" s="147"/>
      <c r="O5" s="147"/>
      <c r="P5" s="147"/>
      <c r="Q5" s="147"/>
      <c r="R5" s="147"/>
      <c r="S5" s="147"/>
      <c r="T5" s="147"/>
      <c r="U5" s="148"/>
    </row>
    <row r="6" spans="1:23" ht="30.75" thickBot="1" x14ac:dyDescent="0.3">
      <c r="A6" s="4"/>
      <c r="B6" s="4"/>
      <c r="C6" s="4"/>
      <c r="D6" s="4"/>
      <c r="E6" s="149"/>
      <c r="F6" s="150"/>
      <c r="G6" s="150"/>
      <c r="H6" s="150"/>
      <c r="I6" s="150"/>
      <c r="J6" s="150"/>
      <c r="K6" s="150"/>
      <c r="L6" s="150"/>
      <c r="M6" s="150"/>
      <c r="N6" s="150"/>
      <c r="O6" s="150"/>
      <c r="P6" s="150"/>
      <c r="Q6" s="150"/>
      <c r="R6" s="150"/>
      <c r="S6" s="150"/>
      <c r="T6" s="150"/>
      <c r="U6" s="151"/>
    </row>
    <row r="7" spans="1:23" ht="29.1" customHeight="1" thickBot="1" x14ac:dyDescent="0.3"/>
    <row r="8" spans="1:23" ht="33.75" customHeight="1" thickBot="1" x14ac:dyDescent="0.3">
      <c r="G8" s="155" t="s">
        <v>189</v>
      </c>
      <c r="H8" s="156"/>
      <c r="I8" s="156"/>
      <c r="J8" s="156"/>
      <c r="K8" s="156"/>
      <c r="L8" s="156"/>
      <c r="M8" s="156"/>
      <c r="N8" s="156"/>
      <c r="O8" s="156"/>
      <c r="P8" s="156"/>
      <c r="Q8" s="156"/>
      <c r="R8" s="156"/>
      <c r="S8" s="156"/>
      <c r="T8" s="156"/>
      <c r="U8" s="156"/>
      <c r="V8" s="157"/>
      <c r="W8" s="152" t="s">
        <v>247</v>
      </c>
    </row>
    <row r="9" spans="1:23" ht="47.25" customHeight="1" thickBot="1" x14ac:dyDescent="0.3">
      <c r="B9" s="127" t="s">
        <v>0</v>
      </c>
      <c r="C9" s="127" t="s">
        <v>1</v>
      </c>
      <c r="D9" s="129" t="s">
        <v>2</v>
      </c>
      <c r="E9" s="129"/>
      <c r="F9" s="130"/>
      <c r="G9" s="137" t="s">
        <v>190</v>
      </c>
      <c r="H9" s="137"/>
      <c r="I9" s="137"/>
      <c r="J9" s="137"/>
      <c r="K9" s="138"/>
      <c r="L9" s="131" t="s">
        <v>191</v>
      </c>
      <c r="M9" s="132"/>
      <c r="N9" s="132"/>
      <c r="O9" s="133"/>
      <c r="P9" s="134" t="s">
        <v>192</v>
      </c>
      <c r="Q9" s="135"/>
      <c r="R9" s="135"/>
      <c r="S9" s="136"/>
      <c r="T9" s="134"/>
      <c r="U9" s="135"/>
      <c r="V9" s="136"/>
      <c r="W9" s="153"/>
    </row>
    <row r="10" spans="1:23" ht="143.25" customHeight="1" thickBot="1" x14ac:dyDescent="0.3">
      <c r="B10" s="128"/>
      <c r="C10" s="128"/>
      <c r="D10" s="46" t="s">
        <v>3</v>
      </c>
      <c r="E10" s="46" t="s">
        <v>4</v>
      </c>
      <c r="F10" s="46" t="s">
        <v>5</v>
      </c>
      <c r="G10" s="45" t="s">
        <v>30</v>
      </c>
      <c r="H10" s="41" t="s">
        <v>6</v>
      </c>
      <c r="I10" s="8" t="s">
        <v>7</v>
      </c>
      <c r="J10" s="2" t="s">
        <v>8</v>
      </c>
      <c r="K10" s="9" t="s">
        <v>9</v>
      </c>
      <c r="L10" s="6" t="s">
        <v>6</v>
      </c>
      <c r="M10" s="8" t="s">
        <v>7</v>
      </c>
      <c r="N10" s="2" t="s">
        <v>8</v>
      </c>
      <c r="O10" s="9" t="s">
        <v>9</v>
      </c>
      <c r="P10" s="1" t="s">
        <v>6</v>
      </c>
      <c r="Q10" s="2" t="s">
        <v>7</v>
      </c>
      <c r="R10" s="3" t="s">
        <v>8</v>
      </c>
      <c r="S10" s="92" t="s">
        <v>9</v>
      </c>
      <c r="T10" s="33" t="s">
        <v>7</v>
      </c>
      <c r="U10" s="34" t="s">
        <v>8</v>
      </c>
      <c r="V10" s="35" t="s">
        <v>9</v>
      </c>
      <c r="W10" s="154"/>
    </row>
    <row r="11" spans="1:23" ht="237" customHeight="1" x14ac:dyDescent="0.25">
      <c r="B11" s="97" t="s">
        <v>15</v>
      </c>
      <c r="C11" s="98" t="s">
        <v>193</v>
      </c>
      <c r="D11" s="117" t="s">
        <v>243</v>
      </c>
      <c r="E11" s="118" t="s">
        <v>244</v>
      </c>
      <c r="F11" s="117" t="s">
        <v>245</v>
      </c>
      <c r="G11" s="48">
        <v>4</v>
      </c>
      <c r="H11" s="42">
        <v>4</v>
      </c>
      <c r="I11" s="11">
        <v>4</v>
      </c>
      <c r="J11" s="12">
        <v>4</v>
      </c>
      <c r="K11" s="13">
        <v>4</v>
      </c>
      <c r="L11" s="14">
        <v>5</v>
      </c>
      <c r="M11" s="57"/>
      <c r="N11" s="57"/>
      <c r="O11" s="57"/>
      <c r="P11" s="22">
        <f>IFERROR((L11-H11)/H11,"NO DISPONIBLE")</f>
        <v>0.25</v>
      </c>
      <c r="Q11" s="57"/>
      <c r="R11" s="57"/>
      <c r="S11" s="93"/>
      <c r="T11" s="95"/>
      <c r="U11" s="57"/>
      <c r="V11" s="93"/>
      <c r="W11" s="99" t="s">
        <v>246</v>
      </c>
    </row>
    <row r="12" spans="1:23" ht="156" customHeight="1" x14ac:dyDescent="0.25">
      <c r="B12" s="49" t="s">
        <v>31</v>
      </c>
      <c r="C12" s="50" t="s">
        <v>119</v>
      </c>
      <c r="D12" s="51" t="s">
        <v>32</v>
      </c>
      <c r="E12" s="52" t="s">
        <v>33</v>
      </c>
      <c r="F12" s="51" t="s">
        <v>34</v>
      </c>
      <c r="G12" s="43">
        <f t="shared" ref="G12:G20" si="0">SUM(H12:K12)</f>
        <v>16737</v>
      </c>
      <c r="H12" s="53">
        <f>H13+H17+H21+H27+H38+H42+H49+H52+H57</f>
        <v>3092</v>
      </c>
      <c r="I12" s="54">
        <f t="shared" ref="I12:K12" si="1">I13+I17+I21+I27+I38+I42+I49+I52+I57</f>
        <v>4557</v>
      </c>
      <c r="J12" s="55">
        <f t="shared" si="1"/>
        <v>4545</v>
      </c>
      <c r="K12" s="56">
        <f t="shared" si="1"/>
        <v>4543</v>
      </c>
      <c r="L12" s="57">
        <f>L13+L17+L21+L27+L38+L42+L49+L52+L57</f>
        <v>3184</v>
      </c>
      <c r="M12" s="57"/>
      <c r="N12" s="57"/>
      <c r="O12" s="57"/>
      <c r="P12" s="22">
        <f>IFERROR(L12/H12,"NO APLICA")</f>
        <v>1.0297542043984476</v>
      </c>
      <c r="Q12" s="57"/>
      <c r="R12" s="57"/>
      <c r="S12" s="93"/>
      <c r="T12" s="95"/>
      <c r="U12" s="57"/>
      <c r="V12" s="93"/>
      <c r="W12" s="100" t="s">
        <v>194</v>
      </c>
    </row>
    <row r="13" spans="1:23" ht="102.75" customHeight="1" x14ac:dyDescent="0.25">
      <c r="B13" s="7" t="s">
        <v>35</v>
      </c>
      <c r="C13" s="58" t="s">
        <v>118</v>
      </c>
      <c r="D13" s="59" t="s">
        <v>36</v>
      </c>
      <c r="E13" s="60" t="s">
        <v>33</v>
      </c>
      <c r="F13" s="59" t="s">
        <v>37</v>
      </c>
      <c r="G13" s="47">
        <f t="shared" si="0"/>
        <v>48</v>
      </c>
      <c r="H13" s="53">
        <v>12</v>
      </c>
      <c r="I13" s="54">
        <v>12</v>
      </c>
      <c r="J13" s="55">
        <v>12</v>
      </c>
      <c r="K13" s="56">
        <v>12</v>
      </c>
      <c r="L13" s="57">
        <f>SUM(L14:L16)</f>
        <v>12</v>
      </c>
      <c r="M13" s="57"/>
      <c r="N13" s="57"/>
      <c r="O13" s="57"/>
      <c r="P13" s="22">
        <f t="shared" ref="P13:P50" si="2">IFERROR(L13/H13,"NO APLICA")</f>
        <v>1</v>
      </c>
      <c r="Q13" s="57"/>
      <c r="R13" s="57"/>
      <c r="S13" s="93"/>
      <c r="T13" s="95"/>
      <c r="U13" s="57"/>
      <c r="V13" s="93"/>
      <c r="W13" s="101" t="s">
        <v>195</v>
      </c>
    </row>
    <row r="14" spans="1:23" ht="121.5" customHeight="1" x14ac:dyDescent="0.25">
      <c r="B14" s="5" t="s">
        <v>16</v>
      </c>
      <c r="C14" s="61" t="s">
        <v>122</v>
      </c>
      <c r="D14" s="61" t="s">
        <v>38</v>
      </c>
      <c r="E14" s="55" t="s">
        <v>33</v>
      </c>
      <c r="F14" s="61" t="s">
        <v>39</v>
      </c>
      <c r="G14" s="47">
        <f t="shared" si="0"/>
        <v>24</v>
      </c>
      <c r="H14" s="53">
        <v>6</v>
      </c>
      <c r="I14" s="54">
        <v>6</v>
      </c>
      <c r="J14" s="55">
        <v>6</v>
      </c>
      <c r="K14" s="56">
        <v>6</v>
      </c>
      <c r="L14" s="57">
        <v>6</v>
      </c>
      <c r="M14" s="57"/>
      <c r="N14" s="57"/>
      <c r="O14" s="75"/>
      <c r="P14" s="22">
        <f t="shared" si="2"/>
        <v>1</v>
      </c>
      <c r="Q14" s="57"/>
      <c r="R14" s="57"/>
      <c r="S14" s="93"/>
      <c r="T14" s="95"/>
      <c r="U14" s="57"/>
      <c r="V14" s="93"/>
      <c r="W14" s="102" t="s">
        <v>205</v>
      </c>
    </row>
    <row r="15" spans="1:23" ht="123" customHeight="1" x14ac:dyDescent="0.25">
      <c r="B15" s="5" t="s">
        <v>16</v>
      </c>
      <c r="C15" s="61" t="s">
        <v>120</v>
      </c>
      <c r="D15" s="61" t="s">
        <v>40</v>
      </c>
      <c r="E15" s="55" t="s">
        <v>33</v>
      </c>
      <c r="F15" s="61" t="s">
        <v>39</v>
      </c>
      <c r="G15" s="47">
        <f t="shared" si="0"/>
        <v>12</v>
      </c>
      <c r="H15" s="53">
        <v>3</v>
      </c>
      <c r="I15" s="54">
        <v>3</v>
      </c>
      <c r="J15" s="55">
        <v>3</v>
      </c>
      <c r="K15" s="56">
        <v>3</v>
      </c>
      <c r="L15" s="57">
        <v>3</v>
      </c>
      <c r="M15" s="57"/>
      <c r="N15" s="57"/>
      <c r="O15" s="75"/>
      <c r="P15" s="22">
        <f t="shared" si="2"/>
        <v>1</v>
      </c>
      <c r="Q15" s="57"/>
      <c r="R15" s="57"/>
      <c r="S15" s="93"/>
      <c r="T15" s="95"/>
      <c r="U15" s="57"/>
      <c r="V15" s="93"/>
      <c r="W15" s="102" t="s">
        <v>206</v>
      </c>
    </row>
    <row r="16" spans="1:23" ht="130.5" customHeight="1" x14ac:dyDescent="0.25">
      <c r="B16" s="5" t="s">
        <v>41</v>
      </c>
      <c r="C16" s="61" t="s">
        <v>121</v>
      </c>
      <c r="D16" s="61" t="s">
        <v>42</v>
      </c>
      <c r="E16" s="55" t="s">
        <v>33</v>
      </c>
      <c r="F16" s="55" t="s">
        <v>43</v>
      </c>
      <c r="G16" s="47">
        <f t="shared" si="0"/>
        <v>12</v>
      </c>
      <c r="H16" s="53">
        <v>3</v>
      </c>
      <c r="I16" s="54">
        <v>3</v>
      </c>
      <c r="J16" s="55">
        <v>3</v>
      </c>
      <c r="K16" s="56">
        <v>3</v>
      </c>
      <c r="L16" s="57">
        <v>3</v>
      </c>
      <c r="M16" s="57"/>
      <c r="N16" s="57"/>
      <c r="O16" s="75"/>
      <c r="P16" s="22">
        <f t="shared" si="2"/>
        <v>1</v>
      </c>
      <c r="Q16" s="57"/>
      <c r="R16" s="57"/>
      <c r="S16" s="93"/>
      <c r="T16" s="95"/>
      <c r="U16" s="57"/>
      <c r="V16" s="93"/>
      <c r="W16" s="102" t="s">
        <v>207</v>
      </c>
    </row>
    <row r="17" spans="2:23" ht="126.75" customHeight="1" x14ac:dyDescent="0.25">
      <c r="B17" s="62" t="s">
        <v>44</v>
      </c>
      <c r="C17" s="58" t="s">
        <v>123</v>
      </c>
      <c r="D17" s="59" t="s">
        <v>45</v>
      </c>
      <c r="E17" s="60" t="s">
        <v>33</v>
      </c>
      <c r="F17" s="59" t="s">
        <v>46</v>
      </c>
      <c r="G17" s="47">
        <f t="shared" si="0"/>
        <v>20</v>
      </c>
      <c r="H17" s="53">
        <v>5</v>
      </c>
      <c r="I17" s="54">
        <v>5</v>
      </c>
      <c r="J17" s="55">
        <v>5</v>
      </c>
      <c r="K17" s="56">
        <v>5</v>
      </c>
      <c r="L17" s="57">
        <f>SUM(L18:L20)</f>
        <v>5</v>
      </c>
      <c r="M17" s="57"/>
      <c r="N17" s="57"/>
      <c r="O17" s="75"/>
      <c r="P17" s="22">
        <f t="shared" si="2"/>
        <v>1</v>
      </c>
      <c r="Q17" s="57"/>
      <c r="R17" s="57"/>
      <c r="S17" s="93"/>
      <c r="T17" s="95"/>
      <c r="U17" s="57"/>
      <c r="V17" s="93"/>
      <c r="W17" s="101" t="s">
        <v>196</v>
      </c>
    </row>
    <row r="18" spans="2:23" ht="138" customHeight="1" x14ac:dyDescent="0.25">
      <c r="B18" s="5" t="s">
        <v>16</v>
      </c>
      <c r="C18" s="61" t="s">
        <v>124</v>
      </c>
      <c r="D18" s="61" t="s">
        <v>47</v>
      </c>
      <c r="E18" s="63" t="s">
        <v>33</v>
      </c>
      <c r="F18" s="64" t="s">
        <v>48</v>
      </c>
      <c r="G18" s="47">
        <f t="shared" si="0"/>
        <v>12</v>
      </c>
      <c r="H18" s="53">
        <v>3</v>
      </c>
      <c r="I18" s="54">
        <v>3</v>
      </c>
      <c r="J18" s="55">
        <v>3</v>
      </c>
      <c r="K18" s="56">
        <v>3</v>
      </c>
      <c r="L18" s="57">
        <v>3</v>
      </c>
      <c r="M18" s="57"/>
      <c r="N18" s="57"/>
      <c r="O18" s="75"/>
      <c r="P18" s="22">
        <f t="shared" si="2"/>
        <v>1</v>
      </c>
      <c r="Q18" s="57"/>
      <c r="R18" s="57"/>
      <c r="S18" s="93"/>
      <c r="T18" s="95"/>
      <c r="U18" s="57"/>
      <c r="V18" s="93"/>
      <c r="W18" s="103" t="s">
        <v>208</v>
      </c>
    </row>
    <row r="19" spans="2:23" ht="151.5" customHeight="1" x14ac:dyDescent="0.25">
      <c r="B19" s="5" t="s">
        <v>16</v>
      </c>
      <c r="C19" s="61" t="s">
        <v>125</v>
      </c>
      <c r="D19" s="61" t="s">
        <v>49</v>
      </c>
      <c r="E19" s="55" t="s">
        <v>33</v>
      </c>
      <c r="F19" s="61" t="s">
        <v>50</v>
      </c>
      <c r="G19" s="47">
        <f t="shared" si="0"/>
        <v>4</v>
      </c>
      <c r="H19" s="53">
        <v>1</v>
      </c>
      <c r="I19" s="54">
        <v>1</v>
      </c>
      <c r="J19" s="55">
        <v>1</v>
      </c>
      <c r="K19" s="56">
        <v>1</v>
      </c>
      <c r="L19" s="57">
        <v>1</v>
      </c>
      <c r="M19" s="57"/>
      <c r="N19" s="57"/>
      <c r="O19" s="75"/>
      <c r="P19" s="22">
        <f t="shared" si="2"/>
        <v>1</v>
      </c>
      <c r="Q19" s="57"/>
      <c r="R19" s="57"/>
      <c r="S19" s="93"/>
      <c r="T19" s="95"/>
      <c r="U19" s="57"/>
      <c r="V19" s="93"/>
      <c r="W19" s="102" t="s">
        <v>209</v>
      </c>
    </row>
    <row r="20" spans="2:23" ht="141" customHeight="1" x14ac:dyDescent="0.25">
      <c r="B20" s="5" t="s">
        <v>16</v>
      </c>
      <c r="C20" s="61" t="s">
        <v>126</v>
      </c>
      <c r="D20" s="61" t="s">
        <v>51</v>
      </c>
      <c r="E20" s="55" t="s">
        <v>33</v>
      </c>
      <c r="F20" s="55" t="s">
        <v>52</v>
      </c>
      <c r="G20" s="47">
        <f t="shared" si="0"/>
        <v>4</v>
      </c>
      <c r="H20" s="53">
        <v>1</v>
      </c>
      <c r="I20" s="54">
        <v>1</v>
      </c>
      <c r="J20" s="55">
        <v>1</v>
      </c>
      <c r="K20" s="56">
        <v>1</v>
      </c>
      <c r="L20" s="57">
        <v>1</v>
      </c>
      <c r="M20" s="57"/>
      <c r="N20" s="57"/>
      <c r="O20" s="75"/>
      <c r="P20" s="22">
        <f t="shared" si="2"/>
        <v>1</v>
      </c>
      <c r="Q20" s="57"/>
      <c r="R20" s="57"/>
      <c r="S20" s="93"/>
      <c r="T20" s="95"/>
      <c r="U20" s="57"/>
      <c r="V20" s="93"/>
      <c r="W20" s="102" t="s">
        <v>210</v>
      </c>
    </row>
    <row r="21" spans="2:23" ht="120" x14ac:dyDescent="0.25">
      <c r="B21" s="62" t="s">
        <v>53</v>
      </c>
      <c r="C21" s="58" t="s">
        <v>127</v>
      </c>
      <c r="D21" s="59" t="s">
        <v>54</v>
      </c>
      <c r="E21" s="60" t="s">
        <v>33</v>
      </c>
      <c r="F21" s="60" t="s">
        <v>55</v>
      </c>
      <c r="G21" s="47">
        <f>SUM(H21:K21)</f>
        <v>793</v>
      </c>
      <c r="H21" s="53">
        <f>SUM(H22:H26)</f>
        <v>205</v>
      </c>
      <c r="I21" s="54">
        <f>SUM(I22:I26)</f>
        <v>205</v>
      </c>
      <c r="J21" s="55">
        <f>SUM(J22:J26)</f>
        <v>192</v>
      </c>
      <c r="K21" s="56">
        <f>SUM(K22:K26)</f>
        <v>191</v>
      </c>
      <c r="L21" s="57">
        <f>SUM(L22:L26)</f>
        <v>205</v>
      </c>
      <c r="M21" s="57"/>
      <c r="N21" s="57"/>
      <c r="O21" s="75"/>
      <c r="P21" s="22">
        <f t="shared" si="2"/>
        <v>1</v>
      </c>
      <c r="Q21" s="57"/>
      <c r="R21" s="57"/>
      <c r="S21" s="93"/>
      <c r="T21" s="95"/>
      <c r="U21" s="57"/>
      <c r="V21" s="93"/>
      <c r="W21" s="101" t="s">
        <v>211</v>
      </c>
    </row>
    <row r="22" spans="2:23" ht="153" customHeight="1" x14ac:dyDescent="0.25">
      <c r="B22" s="5" t="s">
        <v>16</v>
      </c>
      <c r="C22" s="65" t="s">
        <v>128</v>
      </c>
      <c r="D22" s="65" t="s">
        <v>58</v>
      </c>
      <c r="E22" s="55" t="s">
        <v>33</v>
      </c>
      <c r="F22" s="64" t="s">
        <v>59</v>
      </c>
      <c r="G22" s="44">
        <f>SUM(H22:K22)</f>
        <v>24</v>
      </c>
      <c r="H22" s="53">
        <v>6</v>
      </c>
      <c r="I22" s="54">
        <v>6</v>
      </c>
      <c r="J22" s="55">
        <v>6</v>
      </c>
      <c r="K22" s="56">
        <v>6</v>
      </c>
      <c r="L22" s="57">
        <v>6</v>
      </c>
      <c r="M22" s="57"/>
      <c r="N22" s="57"/>
      <c r="O22" s="75"/>
      <c r="P22" s="22">
        <f t="shared" si="2"/>
        <v>1</v>
      </c>
      <c r="Q22" s="57"/>
      <c r="R22" s="57"/>
      <c r="S22" s="93"/>
      <c r="T22" s="95"/>
      <c r="U22" s="57"/>
      <c r="V22" s="93"/>
      <c r="W22" s="102" t="s">
        <v>212</v>
      </c>
    </row>
    <row r="23" spans="2:23" ht="153.75" customHeight="1" x14ac:dyDescent="0.25">
      <c r="B23" s="5" t="s">
        <v>16</v>
      </c>
      <c r="C23" s="66" t="s">
        <v>129</v>
      </c>
      <c r="D23" s="65" t="s">
        <v>60</v>
      </c>
      <c r="E23" s="55" t="s">
        <v>33</v>
      </c>
      <c r="F23" s="64" t="s">
        <v>61</v>
      </c>
      <c r="G23" s="44">
        <f t="shared" ref="G23:G61" si="3">SUM(H23:K23)</f>
        <v>672</v>
      </c>
      <c r="H23" s="53">
        <v>168</v>
      </c>
      <c r="I23" s="54">
        <v>168</v>
      </c>
      <c r="J23" s="55">
        <v>168</v>
      </c>
      <c r="K23" s="56">
        <v>168</v>
      </c>
      <c r="L23" s="57">
        <v>168</v>
      </c>
      <c r="M23" s="57"/>
      <c r="N23" s="57"/>
      <c r="O23" s="75"/>
      <c r="P23" s="22">
        <f t="shared" si="2"/>
        <v>1</v>
      </c>
      <c r="Q23" s="57"/>
      <c r="R23" s="57"/>
      <c r="S23" s="93"/>
      <c r="T23" s="95"/>
      <c r="U23" s="57"/>
      <c r="V23" s="93"/>
      <c r="W23" s="102" t="s">
        <v>213</v>
      </c>
    </row>
    <row r="24" spans="2:23" ht="153" customHeight="1" x14ac:dyDescent="0.25">
      <c r="B24" s="5" t="s">
        <v>16</v>
      </c>
      <c r="C24" s="66" t="s">
        <v>130</v>
      </c>
      <c r="D24" s="66" t="s">
        <v>62</v>
      </c>
      <c r="E24" s="63" t="s">
        <v>33</v>
      </c>
      <c r="F24" s="64" t="s">
        <v>63</v>
      </c>
      <c r="G24" s="44">
        <f t="shared" si="3"/>
        <v>34</v>
      </c>
      <c r="H24" s="53">
        <v>15</v>
      </c>
      <c r="I24" s="54">
        <v>15</v>
      </c>
      <c r="J24" s="55">
        <v>2</v>
      </c>
      <c r="K24" s="56">
        <v>2</v>
      </c>
      <c r="L24" s="57">
        <v>15</v>
      </c>
      <c r="M24" s="57"/>
      <c r="N24" s="57"/>
      <c r="O24" s="75"/>
      <c r="P24" s="22">
        <f t="shared" si="2"/>
        <v>1</v>
      </c>
      <c r="Q24" s="57"/>
      <c r="R24" s="57"/>
      <c r="S24" s="93"/>
      <c r="T24" s="95"/>
      <c r="U24" s="57"/>
      <c r="V24" s="93"/>
      <c r="W24" s="102" t="s">
        <v>214</v>
      </c>
    </row>
    <row r="25" spans="2:23" ht="153.75" customHeight="1" x14ac:dyDescent="0.25">
      <c r="B25" s="5" t="s">
        <v>16</v>
      </c>
      <c r="C25" s="66" t="s">
        <v>131</v>
      </c>
      <c r="D25" s="66" t="s">
        <v>64</v>
      </c>
      <c r="E25" s="63" t="s">
        <v>33</v>
      </c>
      <c r="F25" s="66" t="s">
        <v>65</v>
      </c>
      <c r="G25" s="44">
        <f t="shared" si="3"/>
        <v>15</v>
      </c>
      <c r="H25" s="53">
        <v>4</v>
      </c>
      <c r="I25" s="54">
        <v>4</v>
      </c>
      <c r="J25" s="55">
        <v>4</v>
      </c>
      <c r="K25" s="56">
        <v>3</v>
      </c>
      <c r="L25" s="57">
        <v>4</v>
      </c>
      <c r="M25" s="57"/>
      <c r="N25" s="57"/>
      <c r="O25" s="75"/>
      <c r="P25" s="22">
        <f t="shared" si="2"/>
        <v>1</v>
      </c>
      <c r="Q25" s="57"/>
      <c r="R25" s="57"/>
      <c r="S25" s="93"/>
      <c r="T25" s="95"/>
      <c r="U25" s="57"/>
      <c r="V25" s="93"/>
      <c r="W25" s="102" t="s">
        <v>215</v>
      </c>
    </row>
    <row r="26" spans="2:23" ht="153" customHeight="1" x14ac:dyDescent="0.25">
      <c r="B26" s="5" t="s">
        <v>16</v>
      </c>
      <c r="C26" s="66" t="s">
        <v>132</v>
      </c>
      <c r="D26" s="66" t="s">
        <v>66</v>
      </c>
      <c r="E26" s="63" t="s">
        <v>33</v>
      </c>
      <c r="F26" s="66" t="s">
        <v>67</v>
      </c>
      <c r="G26" s="44">
        <f t="shared" si="3"/>
        <v>48</v>
      </c>
      <c r="H26" s="53">
        <v>12</v>
      </c>
      <c r="I26" s="54">
        <v>12</v>
      </c>
      <c r="J26" s="55">
        <v>12</v>
      </c>
      <c r="K26" s="56">
        <v>12</v>
      </c>
      <c r="L26" s="57">
        <v>12</v>
      </c>
      <c r="M26" s="57"/>
      <c r="N26" s="57"/>
      <c r="O26" s="75"/>
      <c r="P26" s="22">
        <f t="shared" si="2"/>
        <v>1</v>
      </c>
      <c r="Q26" s="57"/>
      <c r="R26" s="57"/>
      <c r="S26" s="93"/>
      <c r="T26" s="95"/>
      <c r="U26" s="57"/>
      <c r="V26" s="93"/>
      <c r="W26" s="102" t="s">
        <v>216</v>
      </c>
    </row>
    <row r="27" spans="2:23" ht="156" customHeight="1" x14ac:dyDescent="0.25">
      <c r="B27" s="62" t="s">
        <v>133</v>
      </c>
      <c r="C27" s="58" t="s">
        <v>134</v>
      </c>
      <c r="D27" s="59" t="s">
        <v>145</v>
      </c>
      <c r="E27" s="60" t="s">
        <v>33</v>
      </c>
      <c r="F27" s="59" t="s">
        <v>34</v>
      </c>
      <c r="G27" s="47">
        <f t="shared" si="3"/>
        <v>9035</v>
      </c>
      <c r="H27" s="53">
        <f>SUM(H28:H37)</f>
        <v>2264</v>
      </c>
      <c r="I27" s="54">
        <f>SUM(I28:I37)</f>
        <v>2257</v>
      </c>
      <c r="J27" s="55">
        <f>SUM(J28:J37)</f>
        <v>2257</v>
      </c>
      <c r="K27" s="56">
        <f>SUM(K28:K37)</f>
        <v>2257</v>
      </c>
      <c r="L27" s="57">
        <f>SUM(L28:L37)</f>
        <v>2360</v>
      </c>
      <c r="M27" s="57"/>
      <c r="N27" s="57"/>
      <c r="O27" s="75"/>
      <c r="P27" s="22">
        <f t="shared" si="2"/>
        <v>1.0424028268551238</v>
      </c>
      <c r="Q27" s="57"/>
      <c r="R27" s="57"/>
      <c r="S27" s="93"/>
      <c r="T27" s="95"/>
      <c r="U27" s="57"/>
      <c r="V27" s="93"/>
      <c r="W27" s="101" t="s">
        <v>217</v>
      </c>
    </row>
    <row r="28" spans="2:23" ht="156.75" customHeight="1" x14ac:dyDescent="0.25">
      <c r="B28" s="5" t="s">
        <v>16</v>
      </c>
      <c r="C28" s="65" t="s">
        <v>135</v>
      </c>
      <c r="D28" s="65" t="s">
        <v>70</v>
      </c>
      <c r="E28" s="67" t="s">
        <v>33</v>
      </c>
      <c r="F28" s="68" t="s">
        <v>71</v>
      </c>
      <c r="G28" s="44">
        <f t="shared" si="3"/>
        <v>3600</v>
      </c>
      <c r="H28" s="53">
        <v>900</v>
      </c>
      <c r="I28" s="54">
        <v>900</v>
      </c>
      <c r="J28" s="55">
        <v>900</v>
      </c>
      <c r="K28" s="56">
        <v>900</v>
      </c>
      <c r="L28" s="53">
        <v>800</v>
      </c>
      <c r="M28" s="57"/>
      <c r="N28" s="57"/>
      <c r="O28" s="75"/>
      <c r="P28" s="22">
        <f t="shared" si="2"/>
        <v>0.88888888888888884</v>
      </c>
      <c r="Q28" s="57"/>
      <c r="R28" s="57"/>
      <c r="S28" s="93"/>
      <c r="T28" s="95"/>
      <c r="U28" s="57"/>
      <c r="V28" s="93"/>
      <c r="W28" s="102" t="s">
        <v>218</v>
      </c>
    </row>
    <row r="29" spans="2:23" ht="180" x14ac:dyDescent="0.25">
      <c r="B29" s="5" t="s">
        <v>16</v>
      </c>
      <c r="C29" s="65" t="s">
        <v>136</v>
      </c>
      <c r="D29" s="65" t="s">
        <v>72</v>
      </c>
      <c r="E29" s="67" t="s">
        <v>33</v>
      </c>
      <c r="F29" s="68" t="s">
        <v>71</v>
      </c>
      <c r="G29" s="44">
        <f t="shared" si="3"/>
        <v>720</v>
      </c>
      <c r="H29" s="53">
        <v>180</v>
      </c>
      <c r="I29" s="54">
        <v>180</v>
      </c>
      <c r="J29" s="55">
        <v>180</v>
      </c>
      <c r="K29" s="56">
        <v>180</v>
      </c>
      <c r="L29" s="53">
        <v>173</v>
      </c>
      <c r="M29" s="57"/>
      <c r="N29" s="57"/>
      <c r="O29" s="75"/>
      <c r="P29" s="22">
        <f t="shared" si="2"/>
        <v>0.96111111111111114</v>
      </c>
      <c r="Q29" s="57"/>
      <c r="R29" s="57"/>
      <c r="S29" s="93"/>
      <c r="T29" s="95"/>
      <c r="U29" s="57"/>
      <c r="V29" s="93"/>
      <c r="W29" s="102" t="s">
        <v>219</v>
      </c>
    </row>
    <row r="30" spans="2:23" ht="155.25" customHeight="1" x14ac:dyDescent="0.25">
      <c r="B30" s="5" t="s">
        <v>16</v>
      </c>
      <c r="C30" s="65" t="s">
        <v>137</v>
      </c>
      <c r="D30" s="65" t="s">
        <v>73</v>
      </c>
      <c r="E30" s="67" t="s">
        <v>33</v>
      </c>
      <c r="F30" s="68" t="s">
        <v>71</v>
      </c>
      <c r="G30" s="44">
        <f t="shared" si="3"/>
        <v>3200</v>
      </c>
      <c r="H30" s="53">
        <v>800</v>
      </c>
      <c r="I30" s="54">
        <v>800</v>
      </c>
      <c r="J30" s="55">
        <v>800</v>
      </c>
      <c r="K30" s="56">
        <v>800</v>
      </c>
      <c r="L30" s="53">
        <v>937</v>
      </c>
      <c r="M30" s="57"/>
      <c r="N30" s="57"/>
      <c r="O30" s="75"/>
      <c r="P30" s="22">
        <f t="shared" si="2"/>
        <v>1.1712499999999999</v>
      </c>
      <c r="Q30" s="57"/>
      <c r="R30" s="57"/>
      <c r="S30" s="93"/>
      <c r="T30" s="95"/>
      <c r="U30" s="57"/>
      <c r="V30" s="93"/>
      <c r="W30" s="102" t="s">
        <v>220</v>
      </c>
    </row>
    <row r="31" spans="2:23" ht="199.5" customHeight="1" x14ac:dyDescent="0.25">
      <c r="B31" s="5" t="s">
        <v>16</v>
      </c>
      <c r="C31" s="65" t="s">
        <v>138</v>
      </c>
      <c r="D31" s="65" t="s">
        <v>74</v>
      </c>
      <c r="E31" s="67" t="s">
        <v>33</v>
      </c>
      <c r="F31" s="68" t="s">
        <v>71</v>
      </c>
      <c r="G31" s="44">
        <f t="shared" si="3"/>
        <v>1240</v>
      </c>
      <c r="H31" s="53">
        <v>310</v>
      </c>
      <c r="I31" s="54">
        <v>310</v>
      </c>
      <c r="J31" s="55">
        <v>310</v>
      </c>
      <c r="K31" s="56">
        <v>310</v>
      </c>
      <c r="L31" s="53">
        <v>379</v>
      </c>
      <c r="M31" s="57"/>
      <c r="N31" s="57"/>
      <c r="O31" s="75"/>
      <c r="P31" s="22">
        <f t="shared" si="2"/>
        <v>1.2225806451612904</v>
      </c>
      <c r="Q31" s="57"/>
      <c r="R31" s="57"/>
      <c r="S31" s="93"/>
      <c r="T31" s="95"/>
      <c r="U31" s="57"/>
      <c r="V31" s="93"/>
      <c r="W31" s="102" t="s">
        <v>221</v>
      </c>
    </row>
    <row r="32" spans="2:23" ht="158.25" customHeight="1" x14ac:dyDescent="0.25">
      <c r="B32" s="5" t="s">
        <v>16</v>
      </c>
      <c r="C32" s="65" t="s">
        <v>139</v>
      </c>
      <c r="D32" s="65" t="s">
        <v>146</v>
      </c>
      <c r="E32" s="67" t="s">
        <v>33</v>
      </c>
      <c r="F32" s="68" t="s">
        <v>76</v>
      </c>
      <c r="G32" s="44">
        <f t="shared" si="3"/>
        <v>9</v>
      </c>
      <c r="H32" s="53">
        <v>0</v>
      </c>
      <c r="I32" s="54">
        <v>3</v>
      </c>
      <c r="J32" s="55">
        <v>3</v>
      </c>
      <c r="K32" s="56">
        <v>3</v>
      </c>
      <c r="L32" s="53"/>
      <c r="M32" s="57"/>
      <c r="N32" s="57"/>
      <c r="O32" s="75"/>
      <c r="P32" s="22"/>
      <c r="Q32" s="57"/>
      <c r="R32" s="57"/>
      <c r="S32" s="93"/>
      <c r="T32" s="95"/>
      <c r="U32" s="57"/>
      <c r="V32" s="93"/>
      <c r="W32" s="102" t="s">
        <v>188</v>
      </c>
    </row>
    <row r="33" spans="2:23" ht="153" customHeight="1" x14ac:dyDescent="0.25">
      <c r="B33" s="5" t="s">
        <v>16</v>
      </c>
      <c r="C33" s="65" t="s">
        <v>140</v>
      </c>
      <c r="D33" s="65" t="s">
        <v>77</v>
      </c>
      <c r="E33" s="67" t="s">
        <v>33</v>
      </c>
      <c r="F33" s="68" t="s">
        <v>78</v>
      </c>
      <c r="G33" s="44">
        <f t="shared" si="3"/>
        <v>80</v>
      </c>
      <c r="H33" s="53">
        <v>20</v>
      </c>
      <c r="I33" s="54">
        <v>20</v>
      </c>
      <c r="J33" s="55">
        <v>20</v>
      </c>
      <c r="K33" s="56">
        <v>20</v>
      </c>
      <c r="L33" s="53">
        <v>20</v>
      </c>
      <c r="M33" s="57"/>
      <c r="N33" s="57"/>
      <c r="O33" s="75"/>
      <c r="P33" s="22">
        <f t="shared" si="2"/>
        <v>1</v>
      </c>
      <c r="Q33" s="57"/>
      <c r="R33" s="57"/>
      <c r="S33" s="93"/>
      <c r="T33" s="95"/>
      <c r="U33" s="57"/>
      <c r="V33" s="93"/>
      <c r="W33" s="102" t="s">
        <v>222</v>
      </c>
    </row>
    <row r="34" spans="2:23" ht="153.75" customHeight="1" x14ac:dyDescent="0.25">
      <c r="B34" s="5" t="s">
        <v>16</v>
      </c>
      <c r="C34" s="65" t="s">
        <v>141</v>
      </c>
      <c r="D34" s="65" t="s">
        <v>79</v>
      </c>
      <c r="E34" s="67" t="s">
        <v>33</v>
      </c>
      <c r="F34" s="68" t="s">
        <v>80</v>
      </c>
      <c r="G34" s="44">
        <f t="shared" si="3"/>
        <v>12</v>
      </c>
      <c r="H34" s="53">
        <v>3</v>
      </c>
      <c r="I34" s="54">
        <v>3</v>
      </c>
      <c r="J34" s="55">
        <v>3</v>
      </c>
      <c r="K34" s="56">
        <v>3</v>
      </c>
      <c r="L34" s="53">
        <v>3</v>
      </c>
      <c r="M34" s="57"/>
      <c r="N34" s="57"/>
      <c r="O34" s="75"/>
      <c r="P34" s="22">
        <f t="shared" si="2"/>
        <v>1</v>
      </c>
      <c r="Q34" s="57"/>
      <c r="R34" s="57"/>
      <c r="S34" s="93"/>
      <c r="T34" s="95"/>
      <c r="U34" s="57"/>
      <c r="V34" s="93"/>
      <c r="W34" s="102" t="s">
        <v>223</v>
      </c>
    </row>
    <row r="35" spans="2:23" ht="155.25" customHeight="1" x14ac:dyDescent="0.25">
      <c r="B35" s="5" t="s">
        <v>16</v>
      </c>
      <c r="C35" s="65" t="s">
        <v>142</v>
      </c>
      <c r="D35" s="65" t="s">
        <v>81</v>
      </c>
      <c r="E35" s="67" t="s">
        <v>33</v>
      </c>
      <c r="F35" s="66" t="s">
        <v>82</v>
      </c>
      <c r="G35" s="44">
        <f t="shared" si="3"/>
        <v>20</v>
      </c>
      <c r="H35" s="53">
        <v>5</v>
      </c>
      <c r="I35" s="54">
        <v>5</v>
      </c>
      <c r="J35" s="55">
        <v>5</v>
      </c>
      <c r="K35" s="56">
        <v>5</v>
      </c>
      <c r="L35" s="53">
        <v>5</v>
      </c>
      <c r="M35" s="57"/>
      <c r="N35" s="57"/>
      <c r="O35" s="75"/>
      <c r="P35" s="22">
        <f t="shared" si="2"/>
        <v>1</v>
      </c>
      <c r="Q35" s="57"/>
      <c r="R35" s="57"/>
      <c r="S35" s="93"/>
      <c r="T35" s="95"/>
      <c r="U35" s="57"/>
      <c r="V35" s="93"/>
      <c r="W35" s="102" t="s">
        <v>224</v>
      </c>
    </row>
    <row r="36" spans="2:23" ht="155.25" customHeight="1" x14ac:dyDescent="0.25">
      <c r="B36" s="5" t="s">
        <v>16</v>
      </c>
      <c r="C36" s="65" t="s">
        <v>143</v>
      </c>
      <c r="D36" s="65" t="s">
        <v>83</v>
      </c>
      <c r="E36" s="67" t="s">
        <v>33</v>
      </c>
      <c r="F36" s="66" t="s">
        <v>84</v>
      </c>
      <c r="G36" s="44">
        <f t="shared" si="3"/>
        <v>144</v>
      </c>
      <c r="H36" s="53">
        <v>36</v>
      </c>
      <c r="I36" s="54">
        <v>36</v>
      </c>
      <c r="J36" s="55">
        <v>36</v>
      </c>
      <c r="K36" s="56">
        <v>36</v>
      </c>
      <c r="L36" s="53">
        <v>36</v>
      </c>
      <c r="M36" s="57"/>
      <c r="N36" s="57"/>
      <c r="O36" s="75"/>
      <c r="P36" s="22">
        <f>IFERROR(L36/H36,"NO APLICA")</f>
        <v>1</v>
      </c>
      <c r="Q36" s="57"/>
      <c r="R36" s="57"/>
      <c r="S36" s="93"/>
      <c r="T36" s="95"/>
      <c r="U36" s="57"/>
      <c r="V36" s="93"/>
      <c r="W36" s="102" t="s">
        <v>225</v>
      </c>
    </row>
    <row r="37" spans="2:23" ht="201" customHeight="1" x14ac:dyDescent="0.25">
      <c r="B37" s="5" t="s">
        <v>16</v>
      </c>
      <c r="C37" s="65" t="s">
        <v>144</v>
      </c>
      <c r="D37" s="65" t="s">
        <v>147</v>
      </c>
      <c r="E37" s="67" t="s">
        <v>33</v>
      </c>
      <c r="F37" s="66" t="s">
        <v>148</v>
      </c>
      <c r="G37" s="84">
        <f t="shared" si="3"/>
        <v>10</v>
      </c>
      <c r="H37" s="53">
        <v>10</v>
      </c>
      <c r="I37" s="54" t="s">
        <v>149</v>
      </c>
      <c r="J37" s="55" t="s">
        <v>149</v>
      </c>
      <c r="K37" s="56" t="s">
        <v>149</v>
      </c>
      <c r="L37" s="53">
        <v>7</v>
      </c>
      <c r="M37" s="57"/>
      <c r="N37" s="57"/>
      <c r="O37" s="75"/>
      <c r="P37" s="22">
        <f>IFERROR(L37/H37,"NO APLICA")</f>
        <v>0.7</v>
      </c>
      <c r="Q37" s="57"/>
      <c r="R37" s="57"/>
      <c r="S37" s="93"/>
      <c r="T37" s="95"/>
      <c r="U37" s="57"/>
      <c r="V37" s="93"/>
      <c r="W37" s="102" t="s">
        <v>226</v>
      </c>
    </row>
    <row r="38" spans="2:23" ht="155.25" customHeight="1" x14ac:dyDescent="0.25">
      <c r="B38" s="62" t="s">
        <v>85</v>
      </c>
      <c r="C38" s="58" t="s">
        <v>151</v>
      </c>
      <c r="D38" s="59" t="s">
        <v>86</v>
      </c>
      <c r="E38" s="60" t="s">
        <v>33</v>
      </c>
      <c r="F38" s="69" t="s">
        <v>87</v>
      </c>
      <c r="G38" s="47">
        <f t="shared" si="3"/>
        <v>1452</v>
      </c>
      <c r="H38" s="53">
        <f>SUM(H39:H41)</f>
        <v>366</v>
      </c>
      <c r="I38" s="54">
        <f>SUM(I39:I41)</f>
        <v>362</v>
      </c>
      <c r="J38" s="55">
        <f>SUM(J39:J41)</f>
        <v>362</v>
      </c>
      <c r="K38" s="56">
        <f>SUM(K39:K41)</f>
        <v>362</v>
      </c>
      <c r="L38" s="57">
        <f>SUM(L39:L41)</f>
        <v>365</v>
      </c>
      <c r="M38" s="57"/>
      <c r="N38" s="57"/>
      <c r="O38" s="75"/>
      <c r="P38" s="22">
        <f t="shared" si="2"/>
        <v>0.99726775956284153</v>
      </c>
      <c r="Q38" s="57"/>
      <c r="R38" s="57"/>
      <c r="S38" s="93"/>
      <c r="T38" s="95"/>
      <c r="U38" s="57"/>
      <c r="V38" s="93"/>
      <c r="W38" s="101" t="s">
        <v>227</v>
      </c>
    </row>
    <row r="39" spans="2:23" ht="195.75" customHeight="1" x14ac:dyDescent="0.25">
      <c r="B39" s="5" t="s">
        <v>16</v>
      </c>
      <c r="C39" s="65" t="s">
        <v>152</v>
      </c>
      <c r="D39" s="65" t="s">
        <v>88</v>
      </c>
      <c r="E39" s="67" t="s">
        <v>33</v>
      </c>
      <c r="F39" s="66" t="s">
        <v>89</v>
      </c>
      <c r="G39" s="44">
        <f t="shared" si="3"/>
        <v>1400</v>
      </c>
      <c r="H39" s="53">
        <v>350</v>
      </c>
      <c r="I39" s="54">
        <v>350</v>
      </c>
      <c r="J39" s="55">
        <v>350</v>
      </c>
      <c r="K39" s="56">
        <v>350</v>
      </c>
      <c r="L39" s="57">
        <v>350</v>
      </c>
      <c r="M39" s="57"/>
      <c r="N39" s="57"/>
      <c r="O39" s="75"/>
      <c r="P39" s="22">
        <f t="shared" si="2"/>
        <v>1</v>
      </c>
      <c r="Q39" s="57"/>
      <c r="R39" s="57"/>
      <c r="S39" s="93"/>
      <c r="T39" s="95"/>
      <c r="U39" s="57"/>
      <c r="V39" s="93"/>
      <c r="W39" s="102" t="s">
        <v>228</v>
      </c>
    </row>
    <row r="40" spans="2:23" ht="153.75" customHeight="1" x14ac:dyDescent="0.25">
      <c r="B40" s="5" t="s">
        <v>16</v>
      </c>
      <c r="C40" s="65" t="s">
        <v>153</v>
      </c>
      <c r="D40" s="65" t="s">
        <v>90</v>
      </c>
      <c r="E40" s="67" t="s">
        <v>33</v>
      </c>
      <c r="F40" s="66" t="s">
        <v>91</v>
      </c>
      <c r="G40" s="44">
        <f t="shared" si="3"/>
        <v>48</v>
      </c>
      <c r="H40" s="53">
        <v>12</v>
      </c>
      <c r="I40" s="54">
        <v>12</v>
      </c>
      <c r="J40" s="55">
        <v>12</v>
      </c>
      <c r="K40" s="56">
        <v>12</v>
      </c>
      <c r="L40" s="57">
        <v>12</v>
      </c>
      <c r="M40" s="57"/>
      <c r="N40" s="57"/>
      <c r="O40" s="75"/>
      <c r="P40" s="22">
        <f t="shared" si="2"/>
        <v>1</v>
      </c>
      <c r="Q40" s="57"/>
      <c r="R40" s="57"/>
      <c r="S40" s="93"/>
      <c r="T40" s="95"/>
      <c r="U40" s="57"/>
      <c r="V40" s="93"/>
      <c r="W40" s="102" t="s">
        <v>229</v>
      </c>
    </row>
    <row r="41" spans="2:23" ht="191.25" customHeight="1" x14ac:dyDescent="0.25">
      <c r="B41" s="5" t="s">
        <v>16</v>
      </c>
      <c r="C41" s="65" t="s">
        <v>150</v>
      </c>
      <c r="D41" s="65" t="s">
        <v>154</v>
      </c>
      <c r="E41" s="67" t="s">
        <v>33</v>
      </c>
      <c r="F41" s="66" t="s">
        <v>148</v>
      </c>
      <c r="G41" s="44">
        <f t="shared" si="3"/>
        <v>4</v>
      </c>
      <c r="H41" s="53">
        <v>4</v>
      </c>
      <c r="I41" s="54" t="s">
        <v>149</v>
      </c>
      <c r="J41" s="55" t="s">
        <v>149</v>
      </c>
      <c r="K41" s="56" t="s">
        <v>149</v>
      </c>
      <c r="L41" s="57">
        <v>3</v>
      </c>
      <c r="M41" s="57"/>
      <c r="N41" s="57"/>
      <c r="O41" s="75"/>
      <c r="P41" s="22">
        <f t="shared" si="2"/>
        <v>0.75</v>
      </c>
      <c r="Q41" s="57"/>
      <c r="R41" s="57"/>
      <c r="S41" s="93"/>
      <c r="T41" s="95"/>
      <c r="U41" s="57"/>
      <c r="V41" s="93"/>
      <c r="W41" s="102" t="s">
        <v>230</v>
      </c>
    </row>
    <row r="42" spans="2:23" ht="153.75" customHeight="1" x14ac:dyDescent="0.25">
      <c r="B42" s="62" t="s">
        <v>92</v>
      </c>
      <c r="C42" s="58" t="s">
        <v>155</v>
      </c>
      <c r="D42" s="58" t="s">
        <v>93</v>
      </c>
      <c r="E42" s="60" t="s">
        <v>33</v>
      </c>
      <c r="F42" s="58" t="s">
        <v>94</v>
      </c>
      <c r="G42" s="44">
        <f t="shared" si="3"/>
        <v>874</v>
      </c>
      <c r="H42" s="53">
        <f>SUM(H43:H48)</f>
        <v>219</v>
      </c>
      <c r="I42" s="54">
        <f>SUM(I43:I48)</f>
        <v>218</v>
      </c>
      <c r="J42" s="55">
        <f>SUM(J43:J48)</f>
        <v>219</v>
      </c>
      <c r="K42" s="56">
        <f>SUM(K43:K48)</f>
        <v>218</v>
      </c>
      <c r="L42" s="70">
        <f>SUM(L43:L48)</f>
        <v>219</v>
      </c>
      <c r="M42" s="57"/>
      <c r="N42" s="57"/>
      <c r="O42" s="75"/>
      <c r="P42" s="22">
        <f t="shared" si="2"/>
        <v>1</v>
      </c>
      <c r="Q42" s="57"/>
      <c r="R42" s="57"/>
      <c r="S42" s="93"/>
      <c r="T42" s="95"/>
      <c r="U42" s="57"/>
      <c r="V42" s="93"/>
      <c r="W42" s="101" t="s">
        <v>231</v>
      </c>
    </row>
    <row r="43" spans="2:23" ht="155.25" customHeight="1" x14ac:dyDescent="0.25">
      <c r="B43" s="5" t="s">
        <v>16</v>
      </c>
      <c r="C43" s="65" t="s">
        <v>156</v>
      </c>
      <c r="D43" s="65" t="s">
        <v>95</v>
      </c>
      <c r="E43" s="67" t="s">
        <v>33</v>
      </c>
      <c r="F43" s="66" t="s">
        <v>96</v>
      </c>
      <c r="G43" s="44">
        <f t="shared" si="3"/>
        <v>12</v>
      </c>
      <c r="H43" s="53">
        <v>3</v>
      </c>
      <c r="I43" s="54">
        <v>3</v>
      </c>
      <c r="J43" s="55">
        <v>3</v>
      </c>
      <c r="K43" s="56">
        <v>3</v>
      </c>
      <c r="L43" s="70">
        <v>3</v>
      </c>
      <c r="M43" s="57"/>
      <c r="N43" s="57"/>
      <c r="O43" s="75"/>
      <c r="P43" s="22">
        <f>IFERROR(L43/H43,"NO APLICA")</f>
        <v>1</v>
      </c>
      <c r="Q43" s="57"/>
      <c r="R43" s="57"/>
      <c r="S43" s="93"/>
      <c r="T43" s="95"/>
      <c r="U43" s="57"/>
      <c r="V43" s="93"/>
      <c r="W43" s="102" t="s">
        <v>232</v>
      </c>
    </row>
    <row r="44" spans="2:23" ht="153.75" customHeight="1" x14ac:dyDescent="0.25">
      <c r="B44" s="5" t="s">
        <v>16</v>
      </c>
      <c r="C44" s="65" t="s">
        <v>157</v>
      </c>
      <c r="D44" s="65" t="s">
        <v>97</v>
      </c>
      <c r="E44" s="67" t="s">
        <v>33</v>
      </c>
      <c r="F44" s="66" t="s">
        <v>98</v>
      </c>
      <c r="G44" s="44">
        <f t="shared" si="3"/>
        <v>12</v>
      </c>
      <c r="H44" s="53">
        <v>3</v>
      </c>
      <c r="I44" s="54">
        <v>3</v>
      </c>
      <c r="J44" s="55">
        <v>3</v>
      </c>
      <c r="K44" s="56">
        <v>3</v>
      </c>
      <c r="L44" s="70">
        <v>3</v>
      </c>
      <c r="M44" s="57"/>
      <c r="N44" s="57"/>
      <c r="O44" s="75"/>
      <c r="P44" s="22">
        <f t="shared" si="2"/>
        <v>1</v>
      </c>
      <c r="Q44" s="57"/>
      <c r="R44" s="57"/>
      <c r="S44" s="93"/>
      <c r="T44" s="95"/>
      <c r="U44" s="57"/>
      <c r="V44" s="93"/>
      <c r="W44" s="102" t="s">
        <v>233</v>
      </c>
    </row>
    <row r="45" spans="2:23" ht="155.25" customHeight="1" x14ac:dyDescent="0.25">
      <c r="B45" s="5" t="s">
        <v>16</v>
      </c>
      <c r="C45" s="65" t="s">
        <v>158</v>
      </c>
      <c r="D45" s="65" t="s">
        <v>99</v>
      </c>
      <c r="E45" s="67" t="s">
        <v>33</v>
      </c>
      <c r="F45" s="66" t="s">
        <v>100</v>
      </c>
      <c r="G45" s="44">
        <f t="shared" si="3"/>
        <v>4</v>
      </c>
      <c r="H45" s="53">
        <v>1</v>
      </c>
      <c r="I45" s="54">
        <v>1</v>
      </c>
      <c r="J45" s="55">
        <v>1</v>
      </c>
      <c r="K45" s="56">
        <v>1</v>
      </c>
      <c r="L45" s="70">
        <v>1</v>
      </c>
      <c r="M45" s="57"/>
      <c r="N45" s="57"/>
      <c r="O45" s="75"/>
      <c r="P45" s="22">
        <f t="shared" si="2"/>
        <v>1</v>
      </c>
      <c r="Q45" s="57"/>
      <c r="R45" s="57"/>
      <c r="S45" s="93"/>
      <c r="T45" s="95"/>
      <c r="U45" s="57"/>
      <c r="V45" s="93"/>
      <c r="W45" s="102" t="s">
        <v>234</v>
      </c>
    </row>
    <row r="46" spans="2:23" ht="111" customHeight="1" x14ac:dyDescent="0.25">
      <c r="B46" s="5" t="s">
        <v>16</v>
      </c>
      <c r="C46" s="65" t="s">
        <v>159</v>
      </c>
      <c r="D46" s="65" t="s">
        <v>101</v>
      </c>
      <c r="E46" s="67" t="s">
        <v>33</v>
      </c>
      <c r="F46" s="66" t="s">
        <v>102</v>
      </c>
      <c r="G46" s="44">
        <f t="shared" si="3"/>
        <v>14</v>
      </c>
      <c r="H46" s="53">
        <v>4</v>
      </c>
      <c r="I46" s="54">
        <v>3</v>
      </c>
      <c r="J46" s="55">
        <v>4</v>
      </c>
      <c r="K46" s="56">
        <v>3</v>
      </c>
      <c r="L46" s="70">
        <v>4</v>
      </c>
      <c r="M46" s="57"/>
      <c r="N46" s="57"/>
      <c r="O46" s="75"/>
      <c r="P46" s="22">
        <f t="shared" si="2"/>
        <v>1</v>
      </c>
      <c r="Q46" s="57"/>
      <c r="R46" s="57"/>
      <c r="S46" s="93"/>
      <c r="T46" s="95"/>
      <c r="U46" s="57"/>
      <c r="V46" s="93"/>
      <c r="W46" s="102" t="s">
        <v>235</v>
      </c>
    </row>
    <row r="47" spans="2:23" ht="141.75" customHeight="1" x14ac:dyDescent="0.25">
      <c r="B47" s="5" t="s">
        <v>16</v>
      </c>
      <c r="C47" s="65" t="s">
        <v>160</v>
      </c>
      <c r="D47" s="65" t="s">
        <v>103</v>
      </c>
      <c r="E47" s="67" t="s">
        <v>33</v>
      </c>
      <c r="F47" s="66" t="s">
        <v>104</v>
      </c>
      <c r="G47" s="44">
        <f t="shared" si="3"/>
        <v>12</v>
      </c>
      <c r="H47" s="53">
        <v>3</v>
      </c>
      <c r="I47" s="54">
        <v>3</v>
      </c>
      <c r="J47" s="55">
        <v>3</v>
      </c>
      <c r="K47" s="56">
        <v>3</v>
      </c>
      <c r="L47" s="70">
        <v>3</v>
      </c>
      <c r="M47" s="57"/>
      <c r="N47" s="57"/>
      <c r="O47" s="75"/>
      <c r="P47" s="22">
        <f t="shared" si="2"/>
        <v>1</v>
      </c>
      <c r="Q47" s="57"/>
      <c r="R47" s="57"/>
      <c r="S47" s="93"/>
      <c r="T47" s="95"/>
      <c r="U47" s="57"/>
      <c r="V47" s="93"/>
      <c r="W47" s="102" t="s">
        <v>236</v>
      </c>
    </row>
    <row r="48" spans="2:23" ht="149.25" customHeight="1" x14ac:dyDescent="0.25">
      <c r="B48" s="5" t="s">
        <v>16</v>
      </c>
      <c r="C48" s="65" t="s">
        <v>161</v>
      </c>
      <c r="D48" s="65" t="s">
        <v>105</v>
      </c>
      <c r="E48" s="67" t="s">
        <v>33</v>
      </c>
      <c r="F48" s="66" t="s">
        <v>106</v>
      </c>
      <c r="G48" s="44">
        <f t="shared" si="3"/>
        <v>820</v>
      </c>
      <c r="H48" s="53">
        <v>205</v>
      </c>
      <c r="I48" s="54">
        <v>205</v>
      </c>
      <c r="J48" s="55">
        <v>205</v>
      </c>
      <c r="K48" s="56">
        <v>205</v>
      </c>
      <c r="L48" s="70">
        <v>205</v>
      </c>
      <c r="M48" s="57"/>
      <c r="N48" s="57"/>
      <c r="O48" s="75"/>
      <c r="P48" s="22">
        <f t="shared" si="2"/>
        <v>1</v>
      </c>
      <c r="Q48" s="57"/>
      <c r="R48" s="57"/>
      <c r="S48" s="93"/>
      <c r="T48" s="95"/>
      <c r="U48" s="57"/>
      <c r="V48" s="93"/>
      <c r="W48" s="102" t="s">
        <v>237</v>
      </c>
    </row>
    <row r="49" spans="2:23" ht="158.25" customHeight="1" x14ac:dyDescent="0.25">
      <c r="B49" s="62" t="s">
        <v>107</v>
      </c>
      <c r="C49" s="58" t="s">
        <v>162</v>
      </c>
      <c r="D49" s="58" t="s">
        <v>108</v>
      </c>
      <c r="E49" s="58" t="s">
        <v>33</v>
      </c>
      <c r="F49" s="58" t="s">
        <v>109</v>
      </c>
      <c r="G49" s="44">
        <f t="shared" si="3"/>
        <v>33</v>
      </c>
      <c r="H49" s="76">
        <f>SUM(H50:H51)</f>
        <v>9</v>
      </c>
      <c r="I49" s="77">
        <f>SUM(I50:I51)</f>
        <v>8</v>
      </c>
      <c r="J49" s="78">
        <f>SUM(J50:J51)</f>
        <v>8</v>
      </c>
      <c r="K49" s="79">
        <f>SUM(K50:K51)</f>
        <v>8</v>
      </c>
      <c r="L49" s="70">
        <v>8</v>
      </c>
      <c r="M49" s="57"/>
      <c r="N49" s="57"/>
      <c r="O49" s="75"/>
      <c r="P49" s="22">
        <f t="shared" si="2"/>
        <v>0.88888888888888884</v>
      </c>
      <c r="Q49" s="57"/>
      <c r="R49" s="57"/>
      <c r="S49" s="93"/>
      <c r="T49" s="95"/>
      <c r="U49" s="57"/>
      <c r="V49" s="93"/>
      <c r="W49" s="101" t="s">
        <v>238</v>
      </c>
    </row>
    <row r="50" spans="2:23" ht="138" customHeight="1" x14ac:dyDescent="0.25">
      <c r="B50" s="5" t="s">
        <v>16</v>
      </c>
      <c r="C50" s="65" t="s">
        <v>163</v>
      </c>
      <c r="D50" s="71" t="s">
        <v>110</v>
      </c>
      <c r="E50" s="67" t="s">
        <v>33</v>
      </c>
      <c r="F50" s="65" t="s">
        <v>111</v>
      </c>
      <c r="G50" s="44">
        <f t="shared" si="3"/>
        <v>32</v>
      </c>
      <c r="H50" s="53">
        <v>8</v>
      </c>
      <c r="I50" s="54">
        <v>8</v>
      </c>
      <c r="J50" s="55">
        <v>8</v>
      </c>
      <c r="K50" s="56">
        <v>8</v>
      </c>
      <c r="L50" s="70">
        <v>8</v>
      </c>
      <c r="M50" s="57"/>
      <c r="N50" s="57"/>
      <c r="O50" s="75"/>
      <c r="P50" s="22">
        <f t="shared" si="2"/>
        <v>1</v>
      </c>
      <c r="Q50" s="57"/>
      <c r="R50" s="57"/>
      <c r="S50" s="93"/>
      <c r="T50" s="95"/>
      <c r="U50" s="57"/>
      <c r="V50" s="93"/>
      <c r="W50" s="103" t="s">
        <v>239</v>
      </c>
    </row>
    <row r="51" spans="2:23" ht="160.5" customHeight="1" x14ac:dyDescent="0.25">
      <c r="B51" s="85" t="s">
        <v>16</v>
      </c>
      <c r="C51" s="65" t="s">
        <v>187</v>
      </c>
      <c r="D51" s="71" t="s">
        <v>112</v>
      </c>
      <c r="E51" s="67" t="s">
        <v>33</v>
      </c>
      <c r="F51" s="65" t="s">
        <v>183</v>
      </c>
      <c r="G51" s="44">
        <f t="shared" si="3"/>
        <v>1</v>
      </c>
      <c r="H51" s="53">
        <v>1</v>
      </c>
      <c r="I51" s="54" t="s">
        <v>149</v>
      </c>
      <c r="J51" s="55" t="s">
        <v>149</v>
      </c>
      <c r="K51" s="56" t="s">
        <v>149</v>
      </c>
      <c r="L51" s="70">
        <v>0</v>
      </c>
      <c r="M51" s="57"/>
      <c r="N51" s="57"/>
      <c r="O51" s="75"/>
      <c r="P51" s="22">
        <f>IFERROR(L51/H51,"NO APLICA")</f>
        <v>0</v>
      </c>
      <c r="Q51" s="57"/>
      <c r="R51" s="57"/>
      <c r="S51" s="93"/>
      <c r="T51" s="95"/>
      <c r="U51" s="57"/>
      <c r="V51" s="93"/>
      <c r="W51" s="103" t="s">
        <v>198</v>
      </c>
    </row>
    <row r="52" spans="2:23" ht="132.75" customHeight="1" x14ac:dyDescent="0.25">
      <c r="B52" s="62" t="s">
        <v>164</v>
      </c>
      <c r="C52" s="58" t="s">
        <v>165</v>
      </c>
      <c r="D52" s="58" t="s">
        <v>166</v>
      </c>
      <c r="E52" s="60" t="s">
        <v>33</v>
      </c>
      <c r="F52" s="58" t="s">
        <v>109</v>
      </c>
      <c r="G52" s="44">
        <f t="shared" si="3"/>
        <v>26</v>
      </c>
      <c r="H52" s="53">
        <f>SUM(H53:H56)</f>
        <v>2</v>
      </c>
      <c r="I52" s="54">
        <f>SUM(I53:I56)</f>
        <v>8</v>
      </c>
      <c r="J52" s="55">
        <f>SUM(J53:J56)</f>
        <v>8</v>
      </c>
      <c r="K52" s="56">
        <f>SUM(K53:K56)</f>
        <v>8</v>
      </c>
      <c r="L52" s="70">
        <f>SUM(L53:L56)</f>
        <v>2</v>
      </c>
      <c r="M52" s="57"/>
      <c r="N52" s="57"/>
      <c r="O52" s="75"/>
      <c r="P52" s="22">
        <f t="shared" ref="P52:P59" si="4">IFERROR(L52/H52,"NO APLICA")</f>
        <v>1</v>
      </c>
      <c r="Q52" s="57"/>
      <c r="R52" s="57"/>
      <c r="S52" s="93"/>
      <c r="T52" s="95"/>
      <c r="U52" s="57"/>
      <c r="V52" s="93"/>
      <c r="W52" s="101" t="s">
        <v>240</v>
      </c>
    </row>
    <row r="53" spans="2:23" ht="132.75" customHeight="1" x14ac:dyDescent="0.25">
      <c r="B53" s="5" t="s">
        <v>16</v>
      </c>
      <c r="C53" s="66" t="s">
        <v>167</v>
      </c>
      <c r="D53" s="65" t="s">
        <v>168</v>
      </c>
      <c r="E53" s="63" t="s">
        <v>33</v>
      </c>
      <c r="F53" s="66" t="s">
        <v>69</v>
      </c>
      <c r="G53" s="44">
        <f t="shared" si="3"/>
        <v>6</v>
      </c>
      <c r="H53" s="53">
        <v>0</v>
      </c>
      <c r="I53" s="54">
        <v>2</v>
      </c>
      <c r="J53" s="55">
        <v>2</v>
      </c>
      <c r="K53" s="56">
        <v>2</v>
      </c>
      <c r="L53" s="53"/>
      <c r="M53" s="57"/>
      <c r="N53" s="57"/>
      <c r="O53" s="75"/>
      <c r="P53" s="57"/>
      <c r="Q53" s="57"/>
      <c r="R53" s="57"/>
      <c r="S53" s="93"/>
      <c r="T53" s="95"/>
      <c r="U53" s="57"/>
      <c r="V53" s="93"/>
      <c r="W53" s="103" t="s">
        <v>199</v>
      </c>
    </row>
    <row r="54" spans="2:23" ht="132.75" customHeight="1" x14ac:dyDescent="0.25">
      <c r="B54" s="5" t="s">
        <v>16</v>
      </c>
      <c r="C54" s="66" t="s">
        <v>169</v>
      </c>
      <c r="D54" s="65" t="s">
        <v>170</v>
      </c>
      <c r="E54" s="63" t="s">
        <v>33</v>
      </c>
      <c r="F54" s="66" t="s">
        <v>69</v>
      </c>
      <c r="G54" s="44">
        <f t="shared" si="3"/>
        <v>6</v>
      </c>
      <c r="H54" s="53">
        <v>0</v>
      </c>
      <c r="I54" s="54">
        <v>2</v>
      </c>
      <c r="J54" s="55">
        <v>2</v>
      </c>
      <c r="K54" s="56">
        <v>2</v>
      </c>
      <c r="L54" s="53" t="s">
        <v>149</v>
      </c>
      <c r="M54" s="57"/>
      <c r="N54" s="57"/>
      <c r="O54" s="75"/>
      <c r="P54" s="57"/>
      <c r="Q54" s="57"/>
      <c r="R54" s="57"/>
      <c r="S54" s="93"/>
      <c r="T54" s="95"/>
      <c r="U54" s="57"/>
      <c r="V54" s="93"/>
      <c r="W54" s="103" t="s">
        <v>200</v>
      </c>
    </row>
    <row r="55" spans="2:23" ht="132.75" customHeight="1" x14ac:dyDescent="0.25">
      <c r="B55" s="5" t="s">
        <v>16</v>
      </c>
      <c r="C55" s="66" t="s">
        <v>171</v>
      </c>
      <c r="D55" s="65" t="s">
        <v>172</v>
      </c>
      <c r="E55" s="63" t="s">
        <v>33</v>
      </c>
      <c r="F55" s="66" t="s">
        <v>69</v>
      </c>
      <c r="G55" s="44">
        <f t="shared" si="3"/>
        <v>6</v>
      </c>
      <c r="H55" s="53">
        <v>0</v>
      </c>
      <c r="I55" s="54">
        <v>2</v>
      </c>
      <c r="J55" s="55">
        <v>2</v>
      </c>
      <c r="K55" s="56">
        <v>2</v>
      </c>
      <c r="L55" s="53" t="s">
        <v>149</v>
      </c>
      <c r="M55" s="57"/>
      <c r="N55" s="57"/>
      <c r="O55" s="75"/>
      <c r="P55" s="57"/>
      <c r="Q55" s="57"/>
      <c r="R55" s="57"/>
      <c r="S55" s="93"/>
      <c r="T55" s="95"/>
      <c r="U55" s="57"/>
      <c r="V55" s="93"/>
      <c r="W55" s="103" t="s">
        <v>201</v>
      </c>
    </row>
    <row r="56" spans="2:23" ht="189.75" customHeight="1" x14ac:dyDescent="0.25">
      <c r="B56" s="5" t="s">
        <v>16</v>
      </c>
      <c r="C56" s="66" t="s">
        <v>173</v>
      </c>
      <c r="D56" s="65" t="s">
        <v>68</v>
      </c>
      <c r="E56" s="63" t="s">
        <v>33</v>
      </c>
      <c r="F56" s="66" t="s">
        <v>69</v>
      </c>
      <c r="G56" s="44">
        <f t="shared" si="3"/>
        <v>8</v>
      </c>
      <c r="H56" s="53">
        <v>2</v>
      </c>
      <c r="I56" s="54">
        <v>2</v>
      </c>
      <c r="J56" s="55">
        <v>2</v>
      </c>
      <c r="K56" s="56">
        <v>2</v>
      </c>
      <c r="L56" s="70">
        <v>2</v>
      </c>
      <c r="M56" s="57"/>
      <c r="N56" s="57"/>
      <c r="O56" s="75"/>
      <c r="P56" s="22">
        <f t="shared" si="4"/>
        <v>1</v>
      </c>
      <c r="Q56" s="57"/>
      <c r="R56" s="57"/>
      <c r="S56" s="93"/>
      <c r="T56" s="95"/>
      <c r="U56" s="57"/>
      <c r="V56" s="93"/>
      <c r="W56" s="103" t="s">
        <v>241</v>
      </c>
    </row>
    <row r="57" spans="2:23" ht="132.75" customHeight="1" x14ac:dyDescent="0.25">
      <c r="B57" s="62" t="s">
        <v>174</v>
      </c>
      <c r="C57" s="58" t="s">
        <v>175</v>
      </c>
      <c r="D57" s="58" t="s">
        <v>176</v>
      </c>
      <c r="E57" s="58" t="s">
        <v>33</v>
      </c>
      <c r="F57" s="58" t="s">
        <v>109</v>
      </c>
      <c r="G57" s="44">
        <f t="shared" si="3"/>
        <v>4456</v>
      </c>
      <c r="H57" s="53">
        <f>SUM(H58:H61)</f>
        <v>10</v>
      </c>
      <c r="I57" s="54">
        <f>SUM(I58:I61)</f>
        <v>1482</v>
      </c>
      <c r="J57" s="55">
        <f>SUM(J58:J61)</f>
        <v>1482</v>
      </c>
      <c r="K57" s="56">
        <f>SUM(K58:K61)</f>
        <v>1482</v>
      </c>
      <c r="L57" s="70">
        <f>SUM(L58:L61)</f>
        <v>8</v>
      </c>
      <c r="M57" s="57"/>
      <c r="N57" s="57"/>
      <c r="O57" s="75"/>
      <c r="P57" s="22">
        <f t="shared" si="4"/>
        <v>0.8</v>
      </c>
      <c r="Q57" s="57"/>
      <c r="R57" s="57"/>
      <c r="S57" s="93"/>
      <c r="T57" s="95"/>
      <c r="U57" s="57"/>
      <c r="V57" s="93"/>
      <c r="W57" s="101" t="s">
        <v>242</v>
      </c>
    </row>
    <row r="58" spans="2:23" ht="174.75" customHeight="1" x14ac:dyDescent="0.25">
      <c r="B58" s="5" t="s">
        <v>16</v>
      </c>
      <c r="C58" s="61" t="s">
        <v>177</v>
      </c>
      <c r="D58" s="61" t="s">
        <v>56</v>
      </c>
      <c r="E58" s="55" t="s">
        <v>33</v>
      </c>
      <c r="F58" s="64" t="s">
        <v>57</v>
      </c>
      <c r="G58" s="44">
        <f t="shared" si="3"/>
        <v>8</v>
      </c>
      <c r="H58" s="53">
        <v>2</v>
      </c>
      <c r="I58" s="54">
        <v>2</v>
      </c>
      <c r="J58" s="55">
        <v>2</v>
      </c>
      <c r="K58" s="56">
        <v>2</v>
      </c>
      <c r="L58" s="70">
        <v>0</v>
      </c>
      <c r="M58" s="57"/>
      <c r="N58" s="57"/>
      <c r="O58" s="75"/>
      <c r="P58" s="22">
        <f t="shared" si="4"/>
        <v>0</v>
      </c>
      <c r="Q58" s="57"/>
      <c r="R58" s="57"/>
      <c r="S58" s="93"/>
      <c r="T58" s="95"/>
      <c r="U58" s="57"/>
      <c r="V58" s="93"/>
      <c r="W58" s="103" t="s">
        <v>203</v>
      </c>
    </row>
    <row r="59" spans="2:23" ht="225" customHeight="1" x14ac:dyDescent="0.25">
      <c r="B59" s="5" t="s">
        <v>16</v>
      </c>
      <c r="C59" s="65" t="s">
        <v>178</v>
      </c>
      <c r="D59" s="65" t="s">
        <v>75</v>
      </c>
      <c r="E59" s="67" t="s">
        <v>33</v>
      </c>
      <c r="F59" s="68" t="s">
        <v>76</v>
      </c>
      <c r="G59" s="44">
        <f t="shared" si="3"/>
        <v>32</v>
      </c>
      <c r="H59" s="53">
        <v>8</v>
      </c>
      <c r="I59" s="54">
        <v>8</v>
      </c>
      <c r="J59" s="55">
        <v>8</v>
      </c>
      <c r="K59" s="56">
        <v>8</v>
      </c>
      <c r="L59" s="70">
        <v>8</v>
      </c>
      <c r="M59" s="57"/>
      <c r="N59" s="57"/>
      <c r="O59" s="75"/>
      <c r="P59" s="22">
        <f t="shared" si="4"/>
        <v>1</v>
      </c>
      <c r="Q59" s="57"/>
      <c r="R59" s="57"/>
      <c r="S59" s="93"/>
      <c r="T59" s="95"/>
      <c r="U59" s="57"/>
      <c r="V59" s="93"/>
      <c r="W59" s="103" t="s">
        <v>197</v>
      </c>
    </row>
    <row r="60" spans="2:23" ht="132.75" customHeight="1" x14ac:dyDescent="0.25">
      <c r="B60" s="5" t="s">
        <v>16</v>
      </c>
      <c r="C60" s="65" t="s">
        <v>179</v>
      </c>
      <c r="D60" s="65" t="s">
        <v>180</v>
      </c>
      <c r="E60" s="67" t="s">
        <v>33</v>
      </c>
      <c r="F60" s="68" t="s">
        <v>184</v>
      </c>
      <c r="G60" s="44">
        <f t="shared" si="3"/>
        <v>1086</v>
      </c>
      <c r="H60" s="53">
        <v>0</v>
      </c>
      <c r="I60" s="54">
        <v>362</v>
      </c>
      <c r="J60" s="55">
        <v>362</v>
      </c>
      <c r="K60" s="56">
        <v>362</v>
      </c>
      <c r="L60" s="53"/>
      <c r="M60" s="57"/>
      <c r="N60" s="57"/>
      <c r="O60" s="75"/>
      <c r="P60" s="57"/>
      <c r="Q60" s="57"/>
      <c r="R60" s="57"/>
      <c r="S60" s="93"/>
      <c r="T60" s="95"/>
      <c r="U60" s="57"/>
      <c r="V60" s="93"/>
      <c r="W60" s="103" t="s">
        <v>204</v>
      </c>
    </row>
    <row r="61" spans="2:23" ht="179.25" customHeight="1" thickBot="1" x14ac:dyDescent="0.3">
      <c r="B61" s="10" t="s">
        <v>16</v>
      </c>
      <c r="C61" s="72" t="s">
        <v>181</v>
      </c>
      <c r="D61" s="72" t="s">
        <v>182</v>
      </c>
      <c r="E61" s="73" t="s">
        <v>33</v>
      </c>
      <c r="F61" s="86" t="s">
        <v>184</v>
      </c>
      <c r="G61" s="88">
        <f t="shared" si="3"/>
        <v>3330</v>
      </c>
      <c r="H61" s="89">
        <v>0</v>
      </c>
      <c r="I61" s="90">
        <v>1110</v>
      </c>
      <c r="J61" s="73">
        <v>1110</v>
      </c>
      <c r="K61" s="91">
        <v>1110</v>
      </c>
      <c r="L61" s="89"/>
      <c r="M61" s="57"/>
      <c r="N61" s="57"/>
      <c r="O61" s="75"/>
      <c r="P61" s="57"/>
      <c r="Q61" s="74"/>
      <c r="R61" s="74"/>
      <c r="S61" s="94"/>
      <c r="T61" s="96"/>
      <c r="U61" s="74"/>
      <c r="V61" s="94"/>
      <c r="W61" s="104" t="s">
        <v>202</v>
      </c>
    </row>
    <row r="62" spans="2:23" ht="18.75" x14ac:dyDescent="0.25">
      <c r="P62" s="87">
        <f>AVERAGE(P17:P51)</f>
        <v>0.95948206236670996</v>
      </c>
      <c r="Q62" s="87" t="e">
        <f>AVERAGE(Q17:Q51)</f>
        <v>#DIV/0!</v>
      </c>
      <c r="R62" s="87" t="e">
        <f>AVERAGE(R17:R51)</f>
        <v>#DIV/0!</v>
      </c>
      <c r="S62" s="87"/>
      <c r="T62" s="87" t="e">
        <f>AVERAGE(T17:T51)</f>
        <v>#DIV/0!</v>
      </c>
      <c r="U62" s="87" t="e">
        <f>AVERAGE(U17:U51)</f>
        <v>#DIV/0!</v>
      </c>
      <c r="V62" s="87"/>
    </row>
    <row r="67" spans="3:24" ht="48.75" customHeight="1" x14ac:dyDescent="0.25">
      <c r="C67" s="139" t="s">
        <v>114</v>
      </c>
      <c r="D67" s="140"/>
      <c r="E67" s="140"/>
      <c r="F67" s="140"/>
      <c r="G67" s="40"/>
      <c r="L67" s="141" t="s">
        <v>25</v>
      </c>
      <c r="M67" s="142"/>
      <c r="N67" s="142"/>
      <c r="O67" s="142"/>
      <c r="P67" s="142"/>
      <c r="Q67" s="142"/>
      <c r="U67" s="141" t="s">
        <v>115</v>
      </c>
      <c r="V67" s="142"/>
      <c r="W67" s="142"/>
      <c r="X67" s="142"/>
    </row>
    <row r="68" spans="3:24" ht="31.5" customHeight="1" x14ac:dyDescent="0.25"/>
    <row r="69" spans="3:24" ht="25.15" customHeight="1" x14ac:dyDescent="0.25"/>
    <row r="70" spans="3:24" ht="25.15" customHeight="1" thickBot="1" x14ac:dyDescent="0.3"/>
    <row r="71" spans="3:24" ht="32.450000000000003" customHeight="1" thickBot="1" x14ac:dyDescent="0.3">
      <c r="E71" s="121" t="s">
        <v>18</v>
      </c>
      <c r="F71" s="122"/>
      <c r="G71" s="122"/>
      <c r="H71" s="122"/>
      <c r="I71" s="122"/>
      <c r="J71" s="122"/>
      <c r="K71" s="122"/>
      <c r="L71" s="122"/>
      <c r="M71" s="122"/>
      <c r="N71" s="122"/>
      <c r="O71" s="122"/>
      <c r="P71" s="122"/>
      <c r="Q71" s="122"/>
      <c r="R71" s="122"/>
      <c r="S71" s="122"/>
      <c r="T71" s="122"/>
      <c r="U71" s="122"/>
      <c r="V71" s="122"/>
      <c r="W71" s="123"/>
    </row>
    <row r="72" spans="3:24" ht="28.9" customHeight="1" thickBot="1" x14ac:dyDescent="0.3">
      <c r="E72" s="119" t="s">
        <v>19</v>
      </c>
      <c r="F72" s="119" t="s">
        <v>10</v>
      </c>
      <c r="G72" s="124" t="s">
        <v>11</v>
      </c>
      <c r="H72" s="125"/>
      <c r="I72" s="125"/>
      <c r="J72" s="126"/>
      <c r="K72" s="124" t="s">
        <v>12</v>
      </c>
      <c r="L72" s="125"/>
      <c r="M72" s="125"/>
      <c r="N72" s="126"/>
      <c r="O72" s="124" t="s">
        <v>13</v>
      </c>
      <c r="P72" s="125"/>
      <c r="Q72" s="125"/>
      <c r="R72" s="126"/>
      <c r="S72" s="124" t="s">
        <v>14</v>
      </c>
      <c r="T72" s="125"/>
      <c r="U72" s="125"/>
      <c r="V72" s="126"/>
      <c r="W72" s="119" t="s">
        <v>17</v>
      </c>
    </row>
    <row r="73" spans="3:24" ht="33" customHeight="1" thickBot="1" x14ac:dyDescent="0.3">
      <c r="E73" s="120"/>
      <c r="F73" s="120"/>
      <c r="G73" s="15" t="s">
        <v>20</v>
      </c>
      <c r="H73" s="19" t="s">
        <v>21</v>
      </c>
      <c r="I73" s="20" t="s">
        <v>22</v>
      </c>
      <c r="J73" s="21" t="s">
        <v>23</v>
      </c>
      <c r="K73" s="15" t="s">
        <v>20</v>
      </c>
      <c r="L73" s="19" t="s">
        <v>21</v>
      </c>
      <c r="M73" s="20" t="s">
        <v>22</v>
      </c>
      <c r="N73" s="21" t="s">
        <v>23</v>
      </c>
      <c r="O73" s="15" t="s">
        <v>6</v>
      </c>
      <c r="P73" s="19" t="s">
        <v>7</v>
      </c>
      <c r="Q73" s="20" t="s">
        <v>8</v>
      </c>
      <c r="R73" s="21" t="s">
        <v>9</v>
      </c>
      <c r="S73" s="15" t="s">
        <v>6</v>
      </c>
      <c r="T73" s="19" t="s">
        <v>7</v>
      </c>
      <c r="U73" s="20" t="s">
        <v>8</v>
      </c>
      <c r="V73" s="21" t="s">
        <v>9</v>
      </c>
      <c r="W73" s="120"/>
    </row>
    <row r="74" spans="3:24" ht="81" customHeight="1" thickBot="1" x14ac:dyDescent="0.3">
      <c r="E74" s="80" t="s">
        <v>116</v>
      </c>
      <c r="F74" s="81">
        <v>23244099.420000002</v>
      </c>
      <c r="G74" s="36">
        <v>6605183.4199999999</v>
      </c>
      <c r="H74" s="37">
        <v>5544325</v>
      </c>
      <c r="I74" s="37">
        <v>5544309</v>
      </c>
      <c r="J74" s="38">
        <v>5544282</v>
      </c>
      <c r="K74" s="82">
        <v>5620910.2599999998</v>
      </c>
      <c r="L74" s="37">
        <v>5347481.2300000004</v>
      </c>
      <c r="M74" s="37">
        <v>5529215</v>
      </c>
      <c r="N74" s="39">
        <v>5908282</v>
      </c>
      <c r="O74" s="109">
        <f t="shared" ref="O74" si="5">IFERROR(K74/G74,"NO APLICA")</f>
        <v>0.85098473465253144</v>
      </c>
      <c r="P74" s="110">
        <f t="shared" ref="P74" si="6">IFERROR(L74/H74,"NO APLICA")</f>
        <v>0.96449635077308793</v>
      </c>
      <c r="Q74" s="110">
        <f t="shared" ref="Q74" si="7">IFERROR(M74/I74,"NO APLICA")</f>
        <v>0.99727756876465579</v>
      </c>
      <c r="R74" s="111">
        <f t="shared" ref="R74" si="8">IFERROR(N74/J74,"NO APLICA")</f>
        <v>1.0656532261526379</v>
      </c>
      <c r="S74" s="115">
        <f>IFERROR(((K74)/(F74)),"100%")</f>
        <v>0.24182095242475088</v>
      </c>
      <c r="T74" s="114">
        <f>IFERROR(((K74+L74)/(F74)),"100%")</f>
        <v>0.47187853105474281</v>
      </c>
      <c r="U74" s="114">
        <f>IFERROR(((K74+L74+M74)/(F74)),"100%")</f>
        <v>0.70975460016338199</v>
      </c>
      <c r="V74" s="112">
        <f>IFERROR(((K74+L74+M74+N74)/(F74)),"100%")</f>
        <v>0.96393876506659681</v>
      </c>
      <c r="W74" s="83" t="s">
        <v>117</v>
      </c>
    </row>
    <row r="75" spans="3:24" ht="15.75" thickBot="1" x14ac:dyDescent="0.3">
      <c r="E75" s="16"/>
      <c r="F75" s="17"/>
      <c r="G75" s="27"/>
      <c r="H75" s="28"/>
      <c r="I75" s="28"/>
      <c r="J75" s="29"/>
      <c r="K75" s="27"/>
      <c r="L75" s="30"/>
      <c r="M75" s="30"/>
      <c r="N75" s="31"/>
      <c r="O75" s="32"/>
      <c r="P75" s="107"/>
      <c r="Q75" s="107"/>
      <c r="R75" s="108"/>
      <c r="S75" s="116"/>
      <c r="T75" s="107"/>
      <c r="U75" s="107"/>
      <c r="V75" s="113"/>
      <c r="W75" s="18"/>
    </row>
    <row r="86" spans="13:15" x14ac:dyDescent="0.25">
      <c r="O86" s="105"/>
    </row>
    <row r="88" spans="13:15" x14ac:dyDescent="0.25">
      <c r="M88" s="106"/>
    </row>
  </sheetData>
  <mergeCells count="25">
    <mergeCell ref="C67:F67"/>
    <mergeCell ref="L67:Q67"/>
    <mergeCell ref="U67:X67"/>
    <mergeCell ref="E2:U2"/>
    <mergeCell ref="E3:U3"/>
    <mergeCell ref="E4:U4"/>
    <mergeCell ref="E5:U5"/>
    <mergeCell ref="E6:U6"/>
    <mergeCell ref="W8:W10"/>
    <mergeCell ref="T9:V9"/>
    <mergeCell ref="G8:V8"/>
    <mergeCell ref="B9:B10"/>
    <mergeCell ref="C9:C10"/>
    <mergeCell ref="D9:F9"/>
    <mergeCell ref="L9:O9"/>
    <mergeCell ref="P9:S9"/>
    <mergeCell ref="G9:K9"/>
    <mergeCell ref="W72:W73"/>
    <mergeCell ref="E71:W71"/>
    <mergeCell ref="F72:F73"/>
    <mergeCell ref="G72:J72"/>
    <mergeCell ref="K72:N72"/>
    <mergeCell ref="O72:R72"/>
    <mergeCell ref="S72:V72"/>
    <mergeCell ref="E72:E73"/>
  </mergeCells>
  <phoneticPr fontId="11" type="noConversion"/>
  <conditionalFormatting sqref="G74:H74 J74">
    <cfRule type="containsBlanks" dxfId="25" priority="66">
      <formula>LEN(TRIM(G74))=0</formula>
    </cfRule>
  </conditionalFormatting>
  <conditionalFormatting sqref="G75:J75">
    <cfRule type="containsBlanks" dxfId="24" priority="68">
      <formula>LEN(TRIM(G75))=0</formula>
    </cfRule>
  </conditionalFormatting>
  <conditionalFormatting sqref="K74:V75">
    <cfRule type="containsBlanks" dxfId="23" priority="1">
      <formula>LEN(TRIM(K74))=0</formula>
    </cfRule>
  </conditionalFormatting>
  <conditionalFormatting sqref="L38:L52">
    <cfRule type="containsBlanks" dxfId="22" priority="32">
      <formula>LEN(TRIM(L38))=0</formula>
    </cfRule>
  </conditionalFormatting>
  <conditionalFormatting sqref="L12:P16 L17:L27">
    <cfRule type="containsBlanks" dxfId="21" priority="97">
      <formula>LEN(TRIM(L12))=0</formula>
    </cfRule>
  </conditionalFormatting>
  <conditionalFormatting sqref="M11:P11">
    <cfRule type="containsBlanks" dxfId="20" priority="22">
      <formula>LEN(TRIM(M11))=0</formula>
    </cfRule>
  </conditionalFormatting>
  <conditionalFormatting sqref="M17:P55 L56:P59 M60:P61">
    <cfRule type="containsBlanks" dxfId="19" priority="27">
      <formula>LEN(TRIM(L17))=0</formula>
    </cfRule>
  </conditionalFormatting>
  <conditionalFormatting sqref="O74:V74">
    <cfRule type="cellIs" dxfId="18" priority="2" stopIfTrue="1" operator="equal">
      <formula>"100%"</formula>
    </cfRule>
    <cfRule type="cellIs" dxfId="17" priority="3" stopIfTrue="1" operator="lessThan">
      <formula>0.5</formula>
    </cfRule>
    <cfRule type="cellIs" dxfId="16" priority="4" stopIfTrue="1" operator="between">
      <formula>0.5</formula>
      <formula>0.7</formula>
    </cfRule>
    <cfRule type="cellIs" dxfId="15" priority="5" stopIfTrue="1" operator="between">
      <formula>0.7</formula>
      <formula>1.2</formula>
    </cfRule>
    <cfRule type="cellIs" dxfId="14" priority="6" stopIfTrue="1" operator="greaterThanOrEqual">
      <formula>1.2</formula>
    </cfRule>
    <cfRule type="containsBlanks" dxfId="13" priority="7" stopIfTrue="1">
      <formula>LEN(TRIM(O74))=0</formula>
    </cfRule>
  </conditionalFormatting>
  <conditionalFormatting sqref="P11:P50">
    <cfRule type="cellIs" dxfId="12" priority="137" stopIfTrue="1" operator="equal">
      <formula>"100%"</formula>
    </cfRule>
    <cfRule type="cellIs" dxfId="11" priority="138" stopIfTrue="1" operator="lessThan">
      <formula>0.5</formula>
    </cfRule>
    <cfRule type="cellIs" dxfId="10" priority="139" stopIfTrue="1" operator="between">
      <formula>0.5</formula>
      <formula>0.7</formula>
    </cfRule>
    <cfRule type="cellIs" dxfId="9" priority="140" stopIfTrue="1" operator="between">
      <formula>0.7</formula>
      <formula>1.2</formula>
    </cfRule>
    <cfRule type="cellIs" dxfId="8" priority="141" stopIfTrue="1" operator="greaterThanOrEqual">
      <formula>1.2</formula>
    </cfRule>
    <cfRule type="containsBlanks" dxfId="7" priority="142" stopIfTrue="1">
      <formula>LEN(TRIM(P11))=0</formula>
    </cfRule>
  </conditionalFormatting>
  <conditionalFormatting sqref="P51:P52 P56:P59">
    <cfRule type="cellIs" dxfId="6" priority="33" stopIfTrue="1" operator="equal">
      <formula>"100%"</formula>
    </cfRule>
    <cfRule type="cellIs" dxfId="5" priority="34" stopIfTrue="1" operator="lessThan">
      <formula>0.5</formula>
    </cfRule>
    <cfRule type="cellIs" dxfId="4" priority="35" stopIfTrue="1" operator="between">
      <formula>0.5</formula>
      <formula>0.7</formula>
    </cfRule>
    <cfRule type="cellIs" dxfId="3" priority="36" stopIfTrue="1" operator="between">
      <formula>0.7</formula>
      <formula>1.2</formula>
    </cfRule>
    <cfRule type="cellIs" dxfId="2" priority="37" stopIfTrue="1" operator="greaterThanOrEqual">
      <formula>1.2</formula>
    </cfRule>
    <cfRule type="containsBlanks" dxfId="1" priority="38" stopIfTrue="1">
      <formula>LEN(TRIM(P51))=0</formula>
    </cfRule>
  </conditionalFormatting>
  <conditionalFormatting sqref="Q11:V61 I74">
    <cfRule type="containsBlanks" dxfId="0" priority="52">
      <formula>LEN(TRIM(I11))=0</formula>
    </cfRule>
  </conditionalFormatting>
  <pageMargins left="1.1023622047244095" right="0.70866141732283472" top="0.74803149606299213" bottom="0.74803149606299213" header="0.31496062992125984" footer="0.31496062992125984"/>
  <pageSetup paperSize="5" scale="3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26" sqref="B26"/>
    </sheetView>
  </sheetViews>
  <sheetFormatPr baseColWidth="10" defaultRowHeight="15" x14ac:dyDescent="0.25"/>
  <cols>
    <col min="1" max="1" width="20.28515625" customWidth="1"/>
    <col min="2" max="2" width="34.7109375" customWidth="1"/>
  </cols>
  <sheetData>
    <row r="1" spans="1:2" x14ac:dyDescent="0.25">
      <c r="A1" s="23" t="s">
        <v>26</v>
      </c>
    </row>
    <row r="3" spans="1:2" ht="120" customHeight="1" x14ac:dyDescent="0.25">
      <c r="A3" s="158" t="s">
        <v>27</v>
      </c>
      <c r="B3" s="158"/>
    </row>
    <row r="5" spans="1:2" ht="45" x14ac:dyDescent="0.25">
      <c r="A5" s="24"/>
      <c r="B5" s="25" t="s">
        <v>28</v>
      </c>
    </row>
    <row r="6" spans="1:2" ht="60" x14ac:dyDescent="0.25">
      <c r="A6" s="26"/>
      <c r="B6" s="25" t="s">
        <v>29</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EJE 2 2024</vt:lpstr>
      <vt:lpstr>Instrucciones</vt:lpstr>
      <vt:lpstr>'SEGUIMIENTO EJE 2 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Propietario</cp:lastModifiedBy>
  <cp:lastPrinted>2024-01-26T21:29:51Z</cp:lastPrinted>
  <dcterms:created xsi:type="dcterms:W3CDTF">2021-02-22T21:43:21Z</dcterms:created>
  <dcterms:modified xsi:type="dcterms:W3CDTF">2024-05-13T21:31:37Z</dcterms:modified>
</cp:coreProperties>
</file>