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esar T\Desktop\CRISTINA\I N F O R M E S\TRIMESTRALES_EJE4\INFORMES TRIMESTRALES 2023\4TO TRIMESTRE 2023 EJE 4 SMSCyT\01 Formato de Seguimiento 4To23\"/>
    </mc:Choice>
  </mc:AlternateContent>
  <bookViews>
    <workbookView xWindow="0" yWindow="0" windowWidth="19200" windowHeight="11205"/>
  </bookViews>
  <sheets>
    <sheet name="SEGUIMIENTO E4 2023" sheetId="1" r:id="rId1"/>
    <sheet name="Instrucciones" sheetId="2" r:id="rId2"/>
  </sheets>
  <definedNames>
    <definedName name="ADFASDF">#REF!</definedName>
    <definedName name="_xlnm.Print_Area" localSheetId="0">'SEGUIMIENTO E4 2023'!$A$1:$Y$95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W91" i="1" l="1"/>
  <c r="W92" i="1"/>
  <c r="S92" i="1"/>
  <c r="S91" i="1"/>
  <c r="W13" i="1" l="1"/>
  <c r="T13" i="1"/>
  <c r="W74" i="1" l="1"/>
  <c r="W75" i="1"/>
  <c r="W73" i="1"/>
  <c r="W70" i="1"/>
  <c r="W51" i="1"/>
  <c r="W52" i="1"/>
  <c r="W53" i="1"/>
  <c r="W54" i="1"/>
  <c r="W55" i="1"/>
  <c r="W56" i="1"/>
  <c r="W57" i="1"/>
  <c r="W58" i="1"/>
  <c r="W59" i="1"/>
  <c r="W60" i="1"/>
  <c r="W61" i="1"/>
  <c r="W62" i="1"/>
  <c r="W63" i="1"/>
  <c r="W64" i="1"/>
  <c r="W65" i="1"/>
  <c r="W66" i="1"/>
  <c r="W67" i="1"/>
  <c r="W68" i="1"/>
  <c r="W50" i="1"/>
  <c r="W45" i="1"/>
  <c r="W44" i="1"/>
  <c r="W29" i="1"/>
  <c r="W30" i="1"/>
  <c r="W31" i="1"/>
  <c r="W32" i="1"/>
  <c r="W33" i="1"/>
  <c r="W34" i="1"/>
  <c r="W35" i="1"/>
  <c r="W36" i="1"/>
  <c r="W37" i="1"/>
  <c r="W38" i="1"/>
  <c r="W39" i="1"/>
  <c r="W40" i="1"/>
  <c r="W41" i="1"/>
  <c r="W42" i="1"/>
  <c r="W28" i="1"/>
  <c r="W16" i="1"/>
  <c r="W17" i="1"/>
  <c r="W18" i="1"/>
  <c r="W19" i="1"/>
  <c r="W20" i="1"/>
  <c r="W21" i="1"/>
  <c r="W22" i="1"/>
  <c r="W23" i="1"/>
  <c r="W24" i="1"/>
  <c r="W25" i="1"/>
  <c r="W26" i="1"/>
  <c r="W15" i="1"/>
  <c r="T74" i="1"/>
  <c r="T75" i="1"/>
  <c r="T73" i="1"/>
  <c r="T70" i="1"/>
  <c r="T51" i="1"/>
  <c r="T52" i="1"/>
  <c r="T53" i="1"/>
  <c r="T54" i="1"/>
  <c r="T55" i="1"/>
  <c r="T56" i="1"/>
  <c r="T57" i="1"/>
  <c r="T58" i="1"/>
  <c r="T59" i="1"/>
  <c r="T60" i="1"/>
  <c r="T61" i="1"/>
  <c r="T62" i="1"/>
  <c r="T63" i="1"/>
  <c r="T64" i="1"/>
  <c r="T65" i="1"/>
  <c r="T66" i="1"/>
  <c r="T67" i="1"/>
  <c r="T68" i="1"/>
  <c r="T50" i="1"/>
  <c r="T45" i="1"/>
  <c r="T44" i="1"/>
  <c r="T39" i="1"/>
  <c r="T40" i="1"/>
  <c r="T41" i="1"/>
  <c r="T42" i="1"/>
  <c r="T38" i="1"/>
  <c r="T33" i="1"/>
  <c r="T30" i="1"/>
  <c r="T31" i="1"/>
  <c r="T32" i="1"/>
  <c r="T29" i="1"/>
  <c r="T28" i="1"/>
  <c r="T23" i="1"/>
  <c r="T24" i="1"/>
  <c r="T25" i="1"/>
  <c r="T26" i="1"/>
  <c r="T22" i="1"/>
  <c r="T16" i="1"/>
  <c r="T17" i="1"/>
  <c r="T18" i="1"/>
  <c r="T19" i="1"/>
  <c r="T20" i="1"/>
  <c r="T21" i="1"/>
  <c r="T15" i="1"/>
  <c r="V33" i="1" l="1"/>
  <c r="T34" i="1"/>
  <c r="T35" i="1"/>
  <c r="T37" i="1"/>
  <c r="T36" i="1"/>
  <c r="U90" i="1" l="1"/>
  <c r="V90" i="1"/>
  <c r="U91" i="1"/>
  <c r="V91" i="1"/>
  <c r="U92" i="1"/>
  <c r="V92" i="1"/>
  <c r="U93" i="1"/>
  <c r="V93" i="1"/>
  <c r="Q90" i="1"/>
  <c r="R90" i="1"/>
  <c r="Q91" i="1"/>
  <c r="R91" i="1"/>
  <c r="Q92" i="1"/>
  <c r="R92" i="1"/>
  <c r="Q93" i="1"/>
  <c r="R93" i="1"/>
  <c r="V16" i="1" l="1"/>
  <c r="V17" i="1"/>
  <c r="V18" i="1"/>
  <c r="V19" i="1"/>
  <c r="V20" i="1"/>
  <c r="V21" i="1"/>
  <c r="V22" i="1"/>
  <c r="V23" i="1"/>
  <c r="V24" i="1"/>
  <c r="V25" i="1"/>
  <c r="V26" i="1"/>
  <c r="V27" i="1"/>
  <c r="V28" i="1"/>
  <c r="V29" i="1"/>
  <c r="V30" i="1"/>
  <c r="V31" i="1"/>
  <c r="V32"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15" i="1"/>
  <c r="Q16" i="1" l="1"/>
  <c r="R16" i="1"/>
  <c r="S16" i="1"/>
  <c r="U16" i="1"/>
  <c r="Q17" i="1"/>
  <c r="R17" i="1"/>
  <c r="S17" i="1"/>
  <c r="U17" i="1"/>
  <c r="U77" i="1" s="1"/>
  <c r="V77" i="1"/>
  <c r="Q18" i="1"/>
  <c r="R18" i="1"/>
  <c r="R77" i="1" s="1"/>
  <c r="S18" i="1"/>
  <c r="S77" i="1" s="1"/>
  <c r="U18" i="1"/>
  <c r="Q19" i="1"/>
  <c r="R19" i="1"/>
  <c r="S19" i="1"/>
  <c r="U19" i="1"/>
  <c r="Q20" i="1"/>
  <c r="R20" i="1"/>
  <c r="S20" i="1"/>
  <c r="U20" i="1"/>
  <c r="Q21" i="1"/>
  <c r="R21" i="1"/>
  <c r="S21" i="1"/>
  <c r="U21" i="1"/>
  <c r="Q22" i="1"/>
  <c r="R22" i="1"/>
  <c r="S22" i="1"/>
  <c r="U22" i="1"/>
  <c r="Q23" i="1"/>
  <c r="R23" i="1"/>
  <c r="S23" i="1"/>
  <c r="U23" i="1"/>
  <c r="Q24" i="1"/>
  <c r="R24" i="1"/>
  <c r="S24" i="1"/>
  <c r="U24" i="1"/>
  <c r="Q25" i="1"/>
  <c r="R25" i="1"/>
  <c r="S25" i="1"/>
  <c r="U25" i="1"/>
  <c r="Q26" i="1"/>
  <c r="R26" i="1"/>
  <c r="S26" i="1"/>
  <c r="U26" i="1"/>
  <c r="Q27" i="1"/>
  <c r="R27" i="1"/>
  <c r="S27" i="1"/>
  <c r="U27" i="1"/>
  <c r="Q28" i="1"/>
  <c r="R28" i="1"/>
  <c r="S28" i="1"/>
  <c r="U28" i="1"/>
  <c r="Q29" i="1"/>
  <c r="R29" i="1"/>
  <c r="S29" i="1"/>
  <c r="U29" i="1"/>
  <c r="Q30" i="1"/>
  <c r="R30" i="1"/>
  <c r="S30" i="1"/>
  <c r="U30" i="1"/>
  <c r="Q31" i="1"/>
  <c r="R31" i="1"/>
  <c r="S31" i="1"/>
  <c r="U31" i="1"/>
  <c r="Q32" i="1"/>
  <c r="R32" i="1"/>
  <c r="S32" i="1"/>
  <c r="U32" i="1"/>
  <c r="Q33" i="1"/>
  <c r="R33" i="1"/>
  <c r="S33" i="1"/>
  <c r="U33" i="1"/>
  <c r="Q34" i="1"/>
  <c r="R34" i="1"/>
  <c r="S34" i="1"/>
  <c r="U34" i="1"/>
  <c r="Q35" i="1"/>
  <c r="R35" i="1"/>
  <c r="S35" i="1"/>
  <c r="U35" i="1"/>
  <c r="Q36" i="1"/>
  <c r="R36" i="1"/>
  <c r="S36" i="1"/>
  <c r="U36" i="1"/>
  <c r="Q37" i="1"/>
  <c r="R37" i="1"/>
  <c r="S37" i="1"/>
  <c r="U37" i="1"/>
  <c r="Q38" i="1"/>
  <c r="R38" i="1"/>
  <c r="S38" i="1"/>
  <c r="U38" i="1"/>
  <c r="Q39" i="1"/>
  <c r="R39" i="1"/>
  <c r="S39" i="1"/>
  <c r="U39" i="1"/>
  <c r="Q40" i="1"/>
  <c r="R40" i="1"/>
  <c r="S40" i="1"/>
  <c r="U40" i="1"/>
  <c r="Q41" i="1"/>
  <c r="R41" i="1"/>
  <c r="S41" i="1"/>
  <c r="U41" i="1"/>
  <c r="Q42" i="1"/>
  <c r="R42" i="1"/>
  <c r="S42" i="1"/>
  <c r="U42" i="1"/>
  <c r="Q43" i="1"/>
  <c r="R43" i="1"/>
  <c r="S43" i="1"/>
  <c r="U43" i="1"/>
  <c r="Q44" i="1"/>
  <c r="R44" i="1"/>
  <c r="S44" i="1"/>
  <c r="U44" i="1"/>
  <c r="Q45" i="1"/>
  <c r="R45" i="1"/>
  <c r="S45" i="1"/>
  <c r="U45" i="1"/>
  <c r="Q46" i="1"/>
  <c r="R46" i="1"/>
  <c r="S46" i="1"/>
  <c r="U46" i="1"/>
  <c r="Q47" i="1"/>
  <c r="R47" i="1"/>
  <c r="S47" i="1"/>
  <c r="U47" i="1"/>
  <c r="Q48" i="1"/>
  <c r="R48" i="1"/>
  <c r="S48" i="1"/>
  <c r="U48" i="1"/>
  <c r="Q49" i="1"/>
  <c r="R49" i="1"/>
  <c r="S49" i="1"/>
  <c r="U49" i="1"/>
  <c r="Q50" i="1"/>
  <c r="R50" i="1"/>
  <c r="S50" i="1"/>
  <c r="U50" i="1"/>
  <c r="Q51" i="1"/>
  <c r="R51" i="1"/>
  <c r="S51" i="1"/>
  <c r="U51" i="1"/>
  <c r="Q52" i="1"/>
  <c r="R52" i="1"/>
  <c r="S52" i="1"/>
  <c r="U52" i="1"/>
  <c r="Q53" i="1"/>
  <c r="R53" i="1"/>
  <c r="S53" i="1"/>
  <c r="U53" i="1"/>
  <c r="Q54" i="1"/>
  <c r="R54" i="1"/>
  <c r="S54" i="1"/>
  <c r="U54" i="1"/>
  <c r="Q55" i="1"/>
  <c r="R55" i="1"/>
  <c r="S55" i="1"/>
  <c r="U55" i="1"/>
  <c r="Q56" i="1"/>
  <c r="R56" i="1"/>
  <c r="S56" i="1"/>
  <c r="U56" i="1"/>
  <c r="Q57" i="1"/>
  <c r="R57" i="1"/>
  <c r="S57" i="1"/>
  <c r="U57" i="1"/>
  <c r="Q58" i="1"/>
  <c r="R58" i="1"/>
  <c r="S58" i="1"/>
  <c r="U58" i="1"/>
  <c r="Q59" i="1"/>
  <c r="R59" i="1"/>
  <c r="S59" i="1"/>
  <c r="U59" i="1"/>
  <c r="Q60" i="1"/>
  <c r="R60" i="1"/>
  <c r="S60" i="1"/>
  <c r="U60" i="1"/>
  <c r="Q61" i="1"/>
  <c r="R61" i="1"/>
  <c r="S61" i="1"/>
  <c r="U61" i="1"/>
  <c r="Q62" i="1"/>
  <c r="R62" i="1"/>
  <c r="S62" i="1"/>
  <c r="U62" i="1"/>
  <c r="Q63" i="1"/>
  <c r="R63" i="1"/>
  <c r="S63" i="1"/>
  <c r="U63" i="1"/>
  <c r="Q64" i="1"/>
  <c r="R64" i="1"/>
  <c r="S64" i="1"/>
  <c r="U64" i="1"/>
  <c r="Q65" i="1"/>
  <c r="R65" i="1"/>
  <c r="S65" i="1"/>
  <c r="U65" i="1"/>
  <c r="Q66" i="1"/>
  <c r="R66" i="1"/>
  <c r="S66" i="1"/>
  <c r="U66" i="1"/>
  <c r="Q67" i="1"/>
  <c r="R67" i="1"/>
  <c r="S67" i="1"/>
  <c r="U67" i="1"/>
  <c r="Q68" i="1"/>
  <c r="R68" i="1"/>
  <c r="S68" i="1"/>
  <c r="U68" i="1"/>
  <c r="Q69" i="1"/>
  <c r="R69" i="1"/>
  <c r="S69" i="1"/>
  <c r="U69" i="1"/>
  <c r="Q70" i="1"/>
  <c r="R70" i="1"/>
  <c r="S70" i="1"/>
  <c r="U70" i="1"/>
  <c r="Q71" i="1"/>
  <c r="R71" i="1"/>
  <c r="S71" i="1"/>
  <c r="U71" i="1"/>
  <c r="Q72" i="1"/>
  <c r="R72" i="1"/>
  <c r="S72" i="1"/>
  <c r="U72" i="1"/>
  <c r="Q73" i="1"/>
  <c r="R73" i="1"/>
  <c r="S73" i="1"/>
  <c r="U73" i="1"/>
  <c r="Q74" i="1"/>
  <c r="R74" i="1"/>
  <c r="S74" i="1"/>
  <c r="U74" i="1"/>
  <c r="Q75" i="1"/>
  <c r="R75" i="1"/>
  <c r="S75" i="1"/>
  <c r="U75" i="1"/>
  <c r="Q76" i="1"/>
  <c r="R76" i="1"/>
  <c r="S76" i="1"/>
  <c r="U76" i="1"/>
  <c r="T77" i="1"/>
  <c r="W77" i="1"/>
  <c r="P89" i="1"/>
  <c r="W89" i="1" s="1"/>
  <c r="Q89" i="1"/>
  <c r="R89" i="1"/>
  <c r="S89" i="1"/>
  <c r="T89" i="1"/>
  <c r="U89" i="1"/>
  <c r="V89" i="1"/>
  <c r="P90" i="1"/>
  <c r="T90" i="1"/>
  <c r="P91" i="1"/>
  <c r="T91" i="1"/>
  <c r="P92" i="1"/>
  <c r="T92" i="1"/>
  <c r="P93" i="1"/>
  <c r="T93" i="1"/>
  <c r="P94" i="1"/>
  <c r="T94" i="1"/>
  <c r="Q77" i="1" l="1"/>
  <c r="V13" i="1"/>
  <c r="S13" i="1"/>
  <c r="S15" i="1"/>
  <c r="Q15" i="1" l="1"/>
  <c r="R15" i="1"/>
  <c r="U14" i="1" l="1"/>
  <c r="U15" i="1"/>
  <c r="R14" i="1"/>
  <c r="U13" i="1"/>
  <c r="Q13" i="1"/>
  <c r="R13" i="1"/>
  <c r="Q14" i="1" l="1"/>
</calcChain>
</file>

<file path=xl/sharedStrings.xml><?xml version="1.0" encoding="utf-8"?>
<sst xmlns="http://schemas.openxmlformats.org/spreadsheetml/2006/main" count="451" uniqueCount="319">
  <si>
    <t>SEGUIMIENTO DE AVANCE EN CUMPLIMIENTO DE METAS Y OBJETIVOS 2023</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</si>
  <si>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</si>
  <si>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</si>
  <si>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</si>
  <si>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</si>
  <si>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</si>
  <si>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</si>
  <si>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</si>
  <si>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</si>
  <si>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</si>
  <si>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</si>
  <si>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</si>
  <si>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</si>
  <si>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</si>
  <si>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</si>
  <si>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</si>
  <si>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</si>
  <si>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</si>
  <si>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F. 4.16.1: </t>
    </r>
    <r>
      <rPr>
        <sz val="11"/>
        <color theme="1"/>
        <rFont val="Arial"/>
        <family val="2"/>
      </rPr>
      <t>Contribuir en la promoción de  acciones que combatan las causas que generan las violencias y la delincuencia contribuyendo a la paz y la justicia mediante acciones que propicien el acercamiento con los habitantes y turistas del municipio de Benito Juárez.</t>
    </r>
  </si>
  <si>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</si>
  <si>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</si>
  <si>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EJEMPLO</t>
  </si>
  <si>
    <t>Propósito
(SMSPyT)</t>
  </si>
  <si>
    <r>
      <t xml:space="preserve">P. 4.16.1.1: </t>
    </r>
    <r>
      <rPr>
        <sz val="11"/>
        <color theme="0"/>
        <rFont val="Arial"/>
        <family val="2"/>
      </rPr>
      <t>La población del Municipio de Benito Juárez mantiene seguro su patrimonio mediante la atención de las fuentes de violencia y las delincuencias con estricto respeto a los Derechos Humanos.</t>
    </r>
  </si>
  <si>
    <r>
      <t>ID (t,t-1):</t>
    </r>
    <r>
      <rPr>
        <sz val="11"/>
        <color theme="0"/>
        <rFont val="Arial"/>
        <family val="2"/>
      </rPr>
      <t xml:space="preserve"> tasa de variación de delitos cometidos contra el patrimonio de la población del MBJ entre dos periodos de tiempo.</t>
    </r>
  </si>
  <si>
    <t>Trimestral</t>
  </si>
  <si>
    <r>
      <t>UNIDAD DE MEDIDA DEL INDICADOR:</t>
    </r>
    <r>
      <rPr>
        <sz val="11"/>
        <color theme="0"/>
        <rFont val="Arial"/>
        <family val="2"/>
      </rPr>
      <t xml:space="preserve"> Porcentaje
</t>
    </r>
    <r>
      <rPr>
        <b/>
        <sz val="11"/>
        <color theme="0"/>
        <rFont val="Arial"/>
        <family val="2"/>
      </rPr>
      <t>UNIDAD DE MEDIDA DE LAS VARIABLES:</t>
    </r>
    <r>
      <rPr>
        <sz val="11"/>
        <color theme="0"/>
        <rFont val="Arial"/>
        <family val="2"/>
      </rPr>
      <t xml:space="preserve"> 
Delitos contra el patrimonio.</t>
    </r>
  </si>
  <si>
    <t>Componente
(Prevención del Delito)</t>
  </si>
  <si>
    <r>
      <t xml:space="preserve">C. 4.16.1.1.1 </t>
    </r>
    <r>
      <rPr>
        <sz val="11"/>
        <rFont val="Arial"/>
        <family val="2"/>
      </rPr>
      <t>Acciones de prevención del delito con enfoque de derechos humanos, perspectiva de género y corresponsabilidad ciudadana realizadas.</t>
    </r>
  </si>
  <si>
    <r>
      <t>PAPDR:</t>
    </r>
    <r>
      <rPr>
        <sz val="11"/>
        <rFont val="Arial"/>
        <family val="2"/>
      </rPr>
      <t xml:space="preserve"> Porcentaje de acciones de prevención del delito con enfoque de derechos humanos y perspectiva de genero realizadas. </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</si>
  <si>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</si>
  <si>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t>Actividad</t>
  </si>
  <si>
    <r>
      <rPr>
        <b/>
        <sz val="11"/>
        <color theme="1"/>
        <rFont val="Arial"/>
        <family val="2"/>
      </rPr>
      <t>A. 4.16.1.1.1.1</t>
    </r>
    <r>
      <rPr>
        <sz val="11"/>
        <color theme="1"/>
        <rFont val="Arial"/>
        <family val="2"/>
      </rPr>
      <t xml:space="preserve"> Ejecución de intervenciones para prevenir el delito y conductas violentas dirigidas a la población y sector educativo en los niveles básico y medio superior. </t>
    </r>
  </si>
  <si>
    <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</si>
  <si>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</si>
  <si>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r>
      <rPr>
        <b/>
        <sz val="11"/>
        <color theme="1"/>
        <rFont val="Arial"/>
        <family val="2"/>
      </rPr>
      <t>A. 4.16.1.1.1.2</t>
    </r>
    <r>
      <rPr>
        <sz val="11"/>
        <color theme="1"/>
        <rFont val="Arial"/>
        <family val="2"/>
      </rPr>
      <t xml:space="preserve"> Ejecución de Actividades enfocadas a los derechos humanos y la prevención del delito para el empoderamiento juvenil.</t>
    </r>
  </si>
  <si>
    <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Pública,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</si>
  <si>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</si>
  <si>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r>
      <rPr>
        <b/>
        <sz val="11"/>
        <color theme="1"/>
        <rFont val="Arial"/>
        <family val="2"/>
      </rPr>
      <t>A. 4.16.1.1.1.3</t>
    </r>
    <r>
      <rPr>
        <sz val="11"/>
        <color theme="1"/>
        <rFont val="Arial"/>
        <family val="2"/>
      </rPr>
      <t xml:space="preserve"> Ejecución de acciones en beneficio la comunidad para prevenir y sancionar la violencia con perspectiva de género.</t>
    </r>
  </si>
  <si>
    <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</si>
  <si>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</si>
  <si>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r>
      <rPr>
        <b/>
        <sz val="11"/>
        <color theme="1"/>
        <rFont val="Arial"/>
        <family val="2"/>
      </rPr>
      <t>A. 4.16.1.1.1.4</t>
    </r>
    <r>
      <rPr>
        <sz val="11"/>
        <color theme="1"/>
        <rFont val="Arial"/>
        <family val="2"/>
      </rPr>
      <t xml:space="preserve"> Ejecución de actividades de creación y seguimiento de comités empresariales, educativos y de participación ciudadana.</t>
    </r>
  </si>
  <si>
    <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</si>
  <si>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</si>
  <si>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r>
      <rPr>
        <b/>
        <sz val="11"/>
        <color theme="1"/>
        <rFont val="Arial"/>
        <family val="2"/>
      </rPr>
      <t>A. 4.16.1.1.1.5</t>
    </r>
    <r>
      <rPr>
        <sz val="11"/>
        <color theme="1"/>
        <rFont val="Arial"/>
        <family val="2"/>
      </rPr>
      <t xml:space="preserve"> Realización de actividades  para generar acuerdos y coordinación que coadyuven en la prevención del delito.</t>
    </r>
  </si>
  <si>
    <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</si>
  <si>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</si>
  <si>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r>
      <rPr>
        <b/>
        <sz val="11"/>
        <color theme="1"/>
        <rFont val="Arial"/>
        <family val="2"/>
      </rPr>
      <t>A. 4.16.1.1.1.6</t>
    </r>
    <r>
      <rPr>
        <sz val="11"/>
        <color theme="1"/>
        <rFont val="Arial"/>
        <family val="2"/>
      </rPr>
      <t xml:space="preserve"> Ejecución de actividades integrales para el mejoramiento de la calidad de vida de la población.</t>
    </r>
  </si>
  <si>
    <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</si>
  <si>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</si>
  <si>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t>Componente
(Departamento de Comunicación Social y Enlace Interinstitucional)</t>
  </si>
  <si>
    <r>
      <rPr>
        <b/>
        <sz val="11"/>
        <rFont val="Arial"/>
        <family val="2"/>
      </rPr>
      <t xml:space="preserve">C. 4.16.1.1.2 </t>
    </r>
    <r>
      <rPr>
        <sz val="11"/>
        <rFont val="Arial"/>
        <family val="2"/>
      </rPr>
      <t>Acciones de difusión de Cultura de la Legalidad y Prevención del Delito implementadas.</t>
    </r>
    <r>
      <rPr>
        <b/>
        <sz val="11"/>
        <rFont val="Arial"/>
        <family val="2"/>
      </rPr>
      <t xml:space="preserve">  
</t>
    </r>
  </si>
  <si>
    <r>
      <rPr>
        <b/>
        <sz val="11"/>
        <rFont val="Arial"/>
        <family val="2"/>
      </rPr>
      <t>PADCPDI:</t>
    </r>
    <r>
      <rPr>
        <sz val="11"/>
        <rFont val="Arial"/>
        <family val="2"/>
      </rPr>
      <t xml:space="preserve"> Porcentaje de acciones de difusión de cultura y prevención del delito implementadas</t>
    </r>
  </si>
  <si>
    <t xml:space="preserve">Actividad </t>
  </si>
  <si>
    <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</si>
  <si>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</si>
  <si>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rPr>
        <b/>
        <sz val="11"/>
        <rFont val="Arial"/>
        <family val="2"/>
      </rPr>
      <t>PAOECBPR:</t>
    </r>
    <r>
      <rPr>
        <sz val="11"/>
        <rFont val="Arial"/>
        <family val="2"/>
      </rPr>
      <t xml:space="preserve"> Porcentaje de acciones orientadas a la ejecución cotidiana de buenas prácticas realizadas.</t>
    </r>
  </si>
  <si>
    <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</si>
  <si>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</si>
  <si>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r>
      <rPr>
        <b/>
        <sz val="11"/>
        <rFont val="Arial"/>
        <family val="2"/>
      </rPr>
      <t xml:space="preserve">A. 4.16.1.1.3.2 </t>
    </r>
    <r>
      <rPr>
        <sz val="11"/>
        <rFont val="Arial"/>
        <family val="2"/>
      </rPr>
      <t>Aplicación de Instrumentos normativos de actuación del personal de Asuntos Internos.</t>
    </r>
  </si>
  <si>
    <r>
      <t xml:space="preserve">PINAR: </t>
    </r>
    <r>
      <rPr>
        <sz val="11"/>
        <rFont val="Arial"/>
        <family val="2"/>
      </rPr>
      <t>Porcentaje de instrumentos normativos de actuación realizados.
(Implementar el protocolo de actuación y la reforma del Reglamento Interior de la Secretaría Municipal de Seguridad Pública y Tránsito en la parte conducente a las facultades de la Dirección de Asuntos Internos).</t>
    </r>
  </si>
  <si>
    <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SMSPyT).</t>
    </r>
  </si>
  <si>
    <t>Componente
(Dirección Jurídica)</t>
  </si>
  <si>
    <r>
      <rPr>
        <b/>
        <sz val="11"/>
        <rFont val="Arial"/>
        <family val="2"/>
      </rPr>
      <t xml:space="preserve">C. 4.16.1.1.4 </t>
    </r>
    <r>
      <rPr>
        <sz val="11"/>
        <rFont val="Arial"/>
        <family val="2"/>
      </rPr>
      <t>Consultas jurídicas al personal y actualización del marco normativo de la SMSPYT.</t>
    </r>
  </si>
  <si>
    <r>
      <t xml:space="preserve">PIJCPC: </t>
    </r>
    <r>
      <rPr>
        <sz val="11"/>
        <rFont val="Arial"/>
        <family val="2"/>
      </rPr>
      <t>Porcentaje de instrumentos jurídicos de la corporación policial consolidados. 
(Actualizaciones a la normatividad interna de la Secretaría Municipal de Seguridad Pública y Tránsito)</t>
    </r>
  </si>
  <si>
    <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</si>
  <si>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Pública y Tránsito).</t>
    </r>
  </si>
  <si>
    <t>Componente
(Inteligencia y Comando)</t>
  </si>
  <si>
    <r>
      <rPr>
        <b/>
        <sz val="11"/>
        <rFont val="Arial"/>
        <family val="2"/>
      </rPr>
      <t xml:space="preserve">PIEDE: </t>
    </r>
    <r>
      <rPr>
        <sz val="11"/>
        <rFont val="Arial"/>
        <family val="2"/>
      </rPr>
      <t>Porcentaje de informes y estadística de delitos entregados.</t>
    </r>
  </si>
  <si>
    <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</si>
  <si>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</si>
  <si>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</si>
  <si>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t>Componente
(Subsecretaria de Control y Operación)</t>
  </si>
  <si>
    <r>
      <rPr>
        <b/>
        <sz val="11"/>
        <rFont val="Arial"/>
        <family val="2"/>
      </rPr>
      <t>POSPR</t>
    </r>
    <r>
      <rPr>
        <sz val="11"/>
        <rFont val="Arial"/>
        <family val="2"/>
      </rPr>
      <t>: Porcentaje de operativos de seguridad pública realizados.</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</si>
  <si>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</si>
  <si>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</si>
  <si>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</si>
  <si>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t>Componente
(Policía Preventiva)</t>
  </si>
  <si>
    <r>
      <rPr>
        <b/>
        <sz val="11"/>
        <rFont val="Arial"/>
        <family val="2"/>
      </rPr>
      <t xml:space="preserve">PAPSPCPR: </t>
    </r>
    <r>
      <rPr>
        <sz val="11"/>
        <rFont val="Arial"/>
        <family val="2"/>
      </rPr>
      <t>Porcentaje de acciones de proximidad social, presencia y combate policial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</si>
  <si>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</si>
  <si>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</si>
  <si>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</si>
  <si>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perifoneo constante invitando a la población a hacer conciencia respecto de la aplicación de las medidas sanitarias por los contagios del COVID-19; operativos de vigilancia en el transporte público y en los paraderos)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</si>
  <si>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</si>
  <si>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r>
      <rPr>
        <b/>
        <sz val="11"/>
        <rFont val="Arial"/>
        <family val="2"/>
      </rPr>
      <t>PGRHMR:</t>
    </r>
    <r>
      <rPr>
        <sz val="11"/>
        <rFont val="Arial"/>
        <family val="2"/>
      </rPr>
      <t xml:space="preserve"> Porcentaje de gestiones en recursos humanos y materiales realizados</t>
    </r>
  </si>
  <si>
    <r>
      <t>PMR:</t>
    </r>
    <r>
      <rPr>
        <sz val="11"/>
        <rFont val="Arial"/>
        <family val="2"/>
      </rPr>
      <t xml:space="preserve"> Porcentaje de Manuales realizados.
(Creación de manuales de organización y de procedimientos).</t>
    </r>
  </si>
  <si>
    <r>
      <t>PAMMR:</t>
    </r>
    <r>
      <rPr>
        <sz val="11"/>
        <rFont val="Arial"/>
        <family val="2"/>
      </rPr>
      <t xml:space="preserve"> Porcentaje de acciones de mantenimiento y modernización realizadas.
(Programa de Conservación de flota vehicular y mejoramiento de la infraestructura de los edificios pertenecientes la SMSPyT).</t>
    </r>
  </si>
  <si>
    <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SMSPyT;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</si>
  <si>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</si>
  <si>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t>PCPGR</t>
    </r>
    <r>
      <rPr>
        <sz val="11"/>
        <rFont val="Arial"/>
        <family val="2"/>
      </rPr>
      <t>: Porcentaje de Convocatorias con Perspectiva de Género realizadas.
(Implementar un proceso de selección de personal para la SMSPyT y personal para la creación de una nueva área de atención a víctimas)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</si>
  <si>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</si>
  <si>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</si>
  <si>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</si>
  <si>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</si>
  <si>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</si>
  <si>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Pública y Tránsito) </t>
    </r>
  </si>
  <si>
    <r>
      <rPr>
        <b/>
        <sz val="11"/>
        <rFont val="Arial"/>
        <family val="2"/>
      </rPr>
      <t xml:space="preserve">PASPATR: </t>
    </r>
    <r>
      <rPr>
        <sz val="11"/>
        <rFont val="Arial"/>
        <family val="2"/>
      </rPr>
      <t>Porcentaje de acciones de seguridad, prevención y atención al turista realizadas.</t>
    </r>
  </si>
  <si>
    <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</si>
  <si>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</si>
  <si>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</si>
  <si>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</si>
  <si>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</si>
  <si>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</si>
  <si>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</si>
  <si>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</si>
  <si>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de la Policía Turística, como cursos de inglés, de primeros auxilios y de Seguridad Acuática).</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</si>
  <si>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</si>
  <si>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t>Componente
(Academia de Policía)</t>
  </si>
  <si>
    <r>
      <t>PCI:</t>
    </r>
    <r>
      <rPr>
        <sz val="11"/>
        <rFont val="Arial"/>
        <family val="2"/>
      </rPr>
      <t xml:space="preserve"> Porcentaje de capacitaciones impartidas.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</si>
  <si>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</si>
  <si>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r>
      <rPr>
        <b/>
        <sz val="11"/>
        <rFont val="Arial"/>
        <family val="2"/>
      </rPr>
      <t>PCFCR:</t>
    </r>
    <r>
      <rPr>
        <sz val="11"/>
        <rFont val="Arial"/>
        <family val="2"/>
      </rPr>
      <t xml:space="preserve"> Porcentaje de capacitación de formación continua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</si>
  <si>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</si>
  <si>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 xml:space="preserve">PCER: </t>
    </r>
    <r>
      <rPr>
        <sz val="11"/>
        <rFont val="Arial"/>
        <family val="2"/>
      </rPr>
      <t>Porcentaje de capacitación especializada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</si>
  <si>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</si>
  <si>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rPr>
        <b/>
        <sz val="11"/>
        <rFont val="Arial"/>
        <family val="2"/>
      </rPr>
      <t>PCFIR:</t>
    </r>
    <r>
      <rPr>
        <sz val="11"/>
        <rFont val="Arial"/>
        <family val="2"/>
      </rPr>
      <t xml:space="preserve"> Porcentaje de capacitación de formación Inicial realizadas.</t>
    </r>
  </si>
  <si>
    <r>
      <rPr>
        <b/>
        <sz val="11"/>
        <rFont val="Arial"/>
        <family val="2"/>
      </rPr>
      <t>PASVR</t>
    </r>
    <r>
      <rPr>
        <sz val="11"/>
        <rFont val="Arial"/>
        <family val="2"/>
      </rPr>
      <t xml:space="preserve">: Porcentaje de acciones de seguridad vial realizadas.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</si>
  <si>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4.16.1.1.11.1 </t>
    </r>
    <r>
      <rPr>
        <sz val="11"/>
        <rFont val="Arial"/>
        <family val="2"/>
      </rPr>
      <t xml:space="preserve">Ejecución de pláticas para el fomento de la seguridad en las vías de circulación. 
</t>
    </r>
    <r>
      <rPr>
        <b/>
        <sz val="11"/>
        <rFont val="Arial"/>
        <family val="2"/>
      </rPr>
      <t xml:space="preserve">
</t>
    </r>
  </si>
  <si>
    <r>
      <t>PPFSVR:</t>
    </r>
    <r>
      <rPr>
        <sz val="11"/>
        <rFont val="Arial"/>
        <family val="2"/>
      </rPr>
      <t xml:space="preserve"> Porcentaje de pláticas para el fomento de la seguridad vial realizadas. 
(Talleres de educación y seguridad vial y capacitación a empresas públicas y privadas en temas de educación vial)</t>
    </r>
  </si>
  <si>
    <r>
      <t>PCR:</t>
    </r>
    <r>
      <rPr>
        <sz val="11"/>
        <rFont val="Arial"/>
        <family val="2"/>
      </rPr>
      <t xml:space="preserve"> Porcentaje de campañas realizadas.
(Campañas de difusión en materia de Seguridad Vial a través de entrevistas, redes sociales, y campañas de prevención sobre conducir en estado de ebriedad.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</si>
  <si>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</si>
  <si>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</si>
  <si>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</si>
  <si>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</si>
  <si>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t xml:space="preserve">PSR: </t>
    </r>
    <r>
      <rPr>
        <sz val="11"/>
        <rFont val="Arial"/>
        <family val="2"/>
      </rPr>
      <t xml:space="preserve">Porcentaje de servicios realizados. 
(Brigadas de descuentos en la expedición de licencias de conducir; filtros para la verificación de la documentación y el trámite en la expedición de licencias para conducir; operativos de inspección y supervisión a los elementos de tránsito que realizan trámites y generan licencias para conducir a través de un sistema, a fin de garantizar la legalidad de la expedición).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</si>
  <si>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Servicios proporcionados a la ciudadanía</t>
    </r>
  </si>
  <si>
    <t>Componente
(Unidad de Vinculación y Seguimiento con Instancias)</t>
  </si>
  <si>
    <r>
      <t xml:space="preserve">PACPSPI: </t>
    </r>
    <r>
      <rPr>
        <sz val="11"/>
        <rFont val="Arial"/>
        <family val="2"/>
      </rPr>
      <t>Porcentaje de acciones para el cumplimiento de programas  de Seguridad Pública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</si>
  <si>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</si>
  <si>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t>Componente
(Dirección General de la Policía Auxiliar)</t>
  </si>
  <si>
    <r>
      <rPr>
        <b/>
        <sz val="11"/>
        <rFont val="Arial"/>
        <family val="2"/>
      </rPr>
      <t xml:space="preserve">PAEGSSVCEPSR: </t>
    </r>
    <r>
      <rPr>
        <sz val="11"/>
        <rFont val="Arial"/>
        <family val="2"/>
      </rPr>
      <t>Porcentaje de acciones estratégicas para generar servicios de seguridad y vigilancia de calidad con enfoque de proximidad social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</si>
  <si>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</si>
  <si>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r>
      <rPr>
        <b/>
        <sz val="11"/>
        <rFont val="Arial"/>
        <family val="2"/>
      </rPr>
      <t>PAICVFGI:</t>
    </r>
    <r>
      <rPr>
        <sz val="11"/>
        <rFont val="Arial"/>
        <family val="2"/>
      </rPr>
      <t xml:space="preserve"> Porcentaje de acciones integrales contra la violencia familiar y de género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</si>
  <si>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</si>
  <si>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</si>
  <si>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</si>
  <si>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</si>
  <si>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</si>
  <si>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</si>
  <si>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</si>
  <si>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</si>
  <si>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</si>
  <si>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</si>
  <si>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</si>
  <si>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</si>
  <si>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</si>
  <si>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</si>
  <si>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Secretaría Municipal de Seguridad Pública y Tránsito</t>
  </si>
  <si>
    <t>Dirección de la Policía Preventiva</t>
  </si>
  <si>
    <t>Dirección Administrativa</t>
  </si>
  <si>
    <t>Dirección de Tránsito</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</si>
  <si>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</si>
  <si>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</si>
  <si>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</si>
  <si>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</si>
  <si>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r>
      <t xml:space="preserve">A. 4.16.1.1.3.1 </t>
    </r>
    <r>
      <rPr>
        <sz val="11"/>
        <rFont val="Arial"/>
        <family val="2"/>
      </rPr>
      <t>Implementación de campañas en redes sociales y otros medios, sobre  las funciones y procedimientos para presentar quejas y denuncias ante la Dirección de Asuntos Internos.</t>
    </r>
  </si>
  <si>
    <t>Dirección General de la Policía Auxiliar</t>
  </si>
  <si>
    <t>Componente 
(Dirección de Asuntos Internos)</t>
  </si>
  <si>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</si>
  <si>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</si>
  <si>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</si>
  <si>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</si>
  <si>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</si>
  <si>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</si>
  <si>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</si>
  <si>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</si>
  <si>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</si>
  <si>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</si>
  <si>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pública.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</si>
  <si>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</si>
  <si>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t>Componente
(Dirección Administrativa)</t>
  </si>
  <si>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</si>
  <si>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</si>
  <si>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</si>
  <si>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</si>
  <si>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r>
      <t>UNIDAD DE MEDIDA INDICADOR:</t>
    </r>
    <r>
      <rPr>
        <sz val="11"/>
        <rFont val="Arial"/>
        <family val="2"/>
      </rPr>
      <t xml:space="preserve">
Porcentaje
</t>
    </r>
    <r>
      <rPr>
        <b/>
        <sz val="11"/>
        <rFont val="Arial"/>
        <family val="2"/>
      </rPr>
      <t xml:space="preserve">UNIDAD DE MEDIDA DE LAS VARIABLES: </t>
    </r>
    <r>
      <rPr>
        <sz val="11"/>
        <rFont val="Arial"/>
        <family val="2"/>
      </rPr>
      <t>Acciones de seguridad, prevención y atención al turista.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</si>
  <si>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</si>
  <si>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</si>
  <si>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</si>
  <si>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conservación y mantenimiento de vehículos</t>
    </r>
  </si>
  <si>
    <r>
      <t>PACMVR:</t>
    </r>
    <r>
      <rPr>
        <sz val="11"/>
        <rFont val="Arial"/>
        <family val="2"/>
      </rPr>
      <t xml:space="preserve"> Porcentaje de actividades de conservación y mantenimiento de vehículos realizados.
(Servicios de mantenimiento para mantener e incrementar el número de unidades motorizadas.)</t>
    </r>
  </si>
  <si>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</si>
  <si>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</si>
  <si>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t>PSSSCC:</t>
    </r>
    <r>
      <rPr>
        <sz val="11"/>
        <rFont val="Arial"/>
        <family val="2"/>
      </rPr>
      <t xml:space="preserve"> Porcentaje de sesiones del Subcomité de Seguridad Ciudadana celebradas.
(Coordinar y dar seguimiento las sesiones del Subcomité sectorial del eje 4 Cancún por la Paz.)</t>
    </r>
  </si>
  <si>
    <r>
      <rPr>
        <b/>
        <sz val="11"/>
        <rFont val="Arial"/>
        <family val="2"/>
      </rPr>
      <t>UNIDAD DE MEDIDA INDICADOR:</t>
    </r>
    <r>
      <rPr>
        <sz val="11"/>
        <rFont val="Arial"/>
        <family val="2"/>
      </rPr>
      <t xml:space="preserve">
Porcentaje</t>
    </r>
    <r>
      <rPr>
        <b/>
        <sz val="11"/>
        <rFont val="Arial"/>
        <family val="2"/>
      </rPr>
      <t xml:space="preserve">
UNIDAD DE MEDIDA DE LAS VARIABLES:
</t>
    </r>
    <r>
      <rPr>
        <sz val="11"/>
        <rFont val="Arial"/>
        <family val="2"/>
      </rPr>
      <t>Actividades administrativas  de seguimientos.</t>
    </r>
  </si>
  <si>
    <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Pública y Tránsito por medio de reuniones con todas las área involucradas.)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</si>
  <si>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y gestiones de capacitación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</si>
  <si>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Incentivos</t>
    </r>
  </si>
  <si>
    <r>
      <rPr>
        <b/>
        <sz val="11"/>
        <rFont val="Arial"/>
        <family val="2"/>
      </rPr>
      <t>UNIDAD DE MEDIDA INDICADOR:</t>
    </r>
    <r>
      <rPr>
        <sz val="11"/>
        <rFont val="Arial"/>
        <family val="2"/>
      </rPr>
      <t xml:space="preserve">
Porcentaje
</t>
    </r>
    <r>
      <rPr>
        <b/>
        <sz val="11"/>
        <rFont val="Arial"/>
        <family val="2"/>
      </rPr>
      <t xml:space="preserve">
UNIDAD DE MEDIDA DE LAS VARIABLES: </t>
    </r>
    <r>
      <rPr>
        <sz val="11"/>
        <rFont val="Arial"/>
        <family val="2"/>
      </rPr>
      <t xml:space="preserve">
Acciones de supervisión y vigilancia</t>
    </r>
  </si>
  <si>
    <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</si>
  <si>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</si>
  <si>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</si>
  <si>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</si>
  <si>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</si>
  <si>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t>JUSTIFICACIÓN TRIMESTRAL DE AVANCE DE RESULTADOS 2023</t>
  </si>
  <si>
    <t>EJE 4: CANCÚN POR LA PAZ</t>
  </si>
  <si>
    <t xml:space="preserve">E-PPA 4.16 PROGRAMA CONSTRUYENDO JUNTOS LA SEGURIDAD PÚBLICA Y PAZ SOCIAL. </t>
  </si>
  <si>
    <t>Componente
(Dirección del GEAVIG)</t>
  </si>
  <si>
    <r>
      <rPr>
        <b/>
        <sz val="11"/>
        <color theme="1"/>
        <rFont val="Arial"/>
        <family val="2"/>
      </rPr>
      <t>PPPIVC</t>
    </r>
    <r>
      <rPr>
        <b/>
        <vertAlign val="subscript"/>
        <sz val="11"/>
        <color theme="1"/>
        <rFont val="Arial"/>
        <family val="2"/>
      </rPr>
      <t>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xml:space="preserve"> Encuesta Nacional de Seguridad Pública Urbana. Periodicidad Anual.</t>
    </r>
  </si>
  <si>
    <r>
      <t xml:space="preserve">A. 4.16.1.1.2.1 </t>
    </r>
    <r>
      <rPr>
        <sz val="11"/>
        <rFont val="Arial"/>
        <family val="2"/>
      </rPr>
      <t xml:space="preserve">Difusión  en materia de prevención del delito, cultura de la paz, derechos humanos, y perspectiva de género. </t>
    </r>
  </si>
  <si>
    <r>
      <t>C. 4.16.1.1.3</t>
    </r>
    <r>
      <rPr>
        <sz val="11"/>
        <rFont val="Arial"/>
        <family val="2"/>
      </rPr>
      <t xml:space="preserve"> Acciones orientadas a la ejecución cotidiana de buenas prácticas profesionales del personal policial.</t>
    </r>
  </si>
  <si>
    <r>
      <t>A. 4.16.1.1.3.3</t>
    </r>
    <r>
      <rPr>
        <sz val="11"/>
        <rFont val="Arial"/>
        <family val="2"/>
      </rPr>
      <t xml:space="preserve"> Visitas de supervisión aleatorias al personal operativo y de servicios de la Secretaria Municipal de Seguridad Pública y Tránsito.                                                                                                                                                                                                                                                                                   </t>
    </r>
  </si>
  <si>
    <r>
      <t xml:space="preserve"> PCJAMNR: </t>
    </r>
    <r>
      <rPr>
        <sz val="11"/>
        <rFont val="Arial"/>
        <family val="2"/>
      </rPr>
      <t>Porcentaje de consultas jurídicas y actualización del marco normativo realizadas</t>
    </r>
  </si>
  <si>
    <r>
      <t xml:space="preserve">A. 4.16.1.1.4.1 </t>
    </r>
    <r>
      <rPr>
        <sz val="11"/>
        <rFont val="Arial"/>
        <family val="2"/>
      </rPr>
      <t xml:space="preserve">Actualización al marco jurídico municipal de la Secretaria de Seguridad Pública y Tránsito de Benito Juárez. </t>
    </r>
  </si>
  <si>
    <r>
      <t xml:space="preserve">A. 4.16.1.1.4.2 </t>
    </r>
    <r>
      <rPr>
        <sz val="11"/>
        <rFont val="Arial"/>
        <family val="2"/>
      </rPr>
      <t>Atención jurídica en asuntos relacionados con el personal de la Secretaria Municipal de Seguridad Pública y Tránsito.</t>
    </r>
  </si>
  <si>
    <r>
      <t xml:space="preserve">A. 4.16.1.1.4.3 </t>
    </r>
    <r>
      <rPr>
        <sz val="11"/>
        <rFont val="Arial"/>
        <family val="2"/>
      </rPr>
      <t>Realización de sesiones de la Comisión del Servicio de Carrera de Honor y Justicia.</t>
    </r>
  </si>
  <si>
    <r>
      <t xml:space="preserve">C. 4.16.1.1.5 </t>
    </r>
    <r>
      <rPr>
        <sz val="11"/>
        <rFont val="Arial"/>
        <family val="2"/>
      </rPr>
      <t xml:space="preserve">Informes y estadísticas de delitos y faltas administrativas dentro del municipio entregados. </t>
    </r>
  </si>
  <si>
    <r>
      <t xml:space="preserve">A. 4.16.1.1.5.1 </t>
    </r>
    <r>
      <rPr>
        <sz val="11"/>
        <rFont val="Arial"/>
        <family val="2"/>
      </rPr>
      <t>Realización de actividades integrales para crear inteligencia policial</t>
    </r>
  </si>
  <si>
    <r>
      <t xml:space="preserve">A. 4.16.1.1.5.2 </t>
    </r>
    <r>
      <rPr>
        <sz val="11"/>
        <rFont val="Arial"/>
        <family val="2"/>
      </rPr>
      <t>Ejecución de actividades para renovación, modernización, mantenimiento y conservación de los equipos de computo y otras tecnologías.</t>
    </r>
  </si>
  <si>
    <r>
      <t xml:space="preserve">C. 4.16.1.1.6 </t>
    </r>
    <r>
      <rPr>
        <sz val="11"/>
        <rFont val="Arial"/>
        <family val="2"/>
      </rPr>
      <t>Operativos de seguridad pública con los tres órdenes de gobierno en el Municipio de Benito Juárez realizados.</t>
    </r>
  </si>
  <si>
    <r>
      <t xml:space="preserve">A. 4.16.1.1.6.1 </t>
    </r>
    <r>
      <rPr>
        <sz val="11"/>
        <rFont val="Arial"/>
        <family val="2"/>
      </rPr>
      <t>Ejecución de operativos de seguridad de alto impacto con el apoyo de la policía Estatal, Federal, SEDENA y SEMAR.</t>
    </r>
  </si>
  <si>
    <r>
      <t xml:space="preserve">A. 4.16.1.1.6.2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</si>
  <si>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t>C. 4.16.1.1.7</t>
    </r>
    <r>
      <rPr>
        <sz val="11"/>
        <rFont val="Arial"/>
        <family val="2"/>
      </rPr>
      <t xml:space="preserve"> Acciones de proximidad social, presencia policial y mecanismos de combate hacia hechos delictivos realizadas.</t>
    </r>
  </si>
  <si>
    <r>
      <t xml:space="preserve">A. 4.16.1.1.7.1  </t>
    </r>
    <r>
      <rPr>
        <sz val="11"/>
        <rFont val="Arial"/>
        <family val="2"/>
      </rPr>
      <t>Ejecución de acciones de proximidad social.</t>
    </r>
  </si>
  <si>
    <r>
      <t xml:space="preserve">A. 4.16.1.1.7.2 </t>
    </r>
    <r>
      <rPr>
        <sz val="11"/>
        <rFont val="Arial"/>
        <family val="2"/>
      </rPr>
      <t>Implementación de operativos policiales con el apoyo de los tres ordenes de gobierno para contrarrestar factores criminológicos.</t>
    </r>
  </si>
  <si>
    <r>
      <t xml:space="preserve">C. 4.16.1.1.8 </t>
    </r>
    <r>
      <rPr>
        <sz val="11"/>
        <rFont val="Arial"/>
        <family val="2"/>
      </rPr>
      <t xml:space="preserve">Gestiones y trámites en recursos humanos y materiales realizadas.       </t>
    </r>
  </si>
  <si>
    <r>
      <t>A. 4.16.1.1.8.1</t>
    </r>
    <r>
      <rPr>
        <sz val="11"/>
        <rFont val="Arial"/>
        <family val="2"/>
      </rPr>
      <t xml:space="preserve"> Elaboración de manuales de orden administrativo en la Corporación Policial.</t>
    </r>
  </si>
  <si>
    <r>
      <t xml:space="preserve">A. 4.16.1.1.8.2 </t>
    </r>
    <r>
      <rPr>
        <sz val="11"/>
        <rFont val="Arial"/>
        <family val="2"/>
      </rPr>
      <t xml:space="preserve">Realización de acciones de mantenimiento y modernización a la infraestructura y parque vehicular existente de la Secretaría Municipal de Seguridad Pública y Tránsito. </t>
    </r>
  </si>
  <si>
    <r>
      <t>A. 4.16.1.1.8.3</t>
    </r>
    <r>
      <rPr>
        <sz val="11"/>
        <rFont val="Arial"/>
        <family val="2"/>
      </rPr>
      <t xml:space="preserve">  Implementación de acciones para Incentivar la lealtad, orgullo y sentido de pertenencia a la Corporación Policial.                                                                                                                                                                                                                                                                                    </t>
    </r>
  </si>
  <si>
    <r>
      <t>A. 4.16.1.1.8.4</t>
    </r>
    <r>
      <rPr>
        <sz val="11"/>
        <rFont val="Arial"/>
        <family val="2"/>
      </rPr>
      <t xml:space="preserve"> Implementación de convocatorias con perspectiva de género para personal activo y de nuevo ingreso.</t>
    </r>
  </si>
  <si>
    <r>
      <t>A. 4.16.1.1.8.5</t>
    </r>
    <r>
      <rPr>
        <sz val="11"/>
        <rFont val="Arial"/>
        <family val="2"/>
      </rPr>
      <t xml:space="preserve"> Elaboración de proyectos para el mejoramiento del equipamiento policial.</t>
    </r>
  </si>
  <si>
    <r>
      <t>A. 4.16.1.1.8.6</t>
    </r>
    <r>
      <rPr>
        <sz val="11"/>
        <rFont val="Arial"/>
        <family val="2"/>
      </rPr>
      <t xml:space="preserve"> Implementación de actividades para la certificación del personal policial.</t>
    </r>
  </si>
  <si>
    <r>
      <t>A. 4.16.1.1.8.7</t>
    </r>
    <r>
      <rPr>
        <sz val="11"/>
        <rFont val="Arial"/>
        <family val="2"/>
      </rPr>
      <t xml:space="preserve"> Realización de actividades enfocadas a mejorar el consumo y distribución de la dotación de gasolina de las unidades de la Secretaría Municipal de Seguridad Pública y Tránsito. </t>
    </r>
  </si>
  <si>
    <r>
      <t xml:space="preserve">C. 4.16.1.1.9 </t>
    </r>
    <r>
      <rPr>
        <sz val="11"/>
        <rFont val="Arial"/>
        <family val="2"/>
      </rPr>
      <t>Acciones de seguridad, prevención social del delito y atención a turistas y residentes del municipio de Benito Juárez realizadas.</t>
    </r>
  </si>
  <si>
    <r>
      <t xml:space="preserve">A. 4.16.1.1.9.1 </t>
    </r>
    <r>
      <rPr>
        <sz val="11"/>
        <rFont val="Arial"/>
        <family val="2"/>
      </rPr>
      <t>Impartición de pláticas de prevención del delito dirigidas a empresas, personal de seguridad en hoteles y plazas comerciales así como residentes de la Zona Hotelera del municipio de Benito Juárez.</t>
    </r>
  </si>
  <si>
    <r>
      <t xml:space="preserve">A. 4.16.1.1.9.2:  </t>
    </r>
    <r>
      <rPr>
        <sz val="11"/>
        <rFont val="Arial"/>
        <family val="2"/>
      </rPr>
      <t>Consolidación de operativos de prevención y disuasión con proximidad social enfocados al sector turístico.</t>
    </r>
  </si>
  <si>
    <r>
      <t xml:space="preserve">A. 4.16.1.1.9.3 </t>
    </r>
    <r>
      <rPr>
        <sz val="11"/>
        <rFont val="Arial"/>
        <family val="2"/>
      </rPr>
      <t>Consolidación de módulos de atención al turistas en zonas de mayor afluencia.</t>
    </r>
  </si>
  <si>
    <r>
      <t xml:space="preserve">A. 4.16.1.1.9.4 </t>
    </r>
    <r>
      <rPr>
        <sz val="11"/>
        <rFont val="Arial"/>
        <family val="2"/>
      </rPr>
      <t>Instalación de los filtros de vigilancia, para la prevención del delito y atención a turistas en puntos estratégicos de la zona hotelera del municipio de Benito Juárez.</t>
    </r>
  </si>
  <si>
    <r>
      <t xml:space="preserve">A. 4.16.1.1.9.5 </t>
    </r>
    <r>
      <rPr>
        <sz val="11"/>
        <rFont val="Arial"/>
        <family val="2"/>
      </rPr>
      <t>Implementación de cursos de capacitación especializadas para la profesionalización de los elementos de la Policía Turística.</t>
    </r>
  </si>
  <si>
    <r>
      <t xml:space="preserve">C. 4.16.1.1.10 </t>
    </r>
    <r>
      <rPr>
        <sz val="11"/>
        <rFont val="Arial"/>
        <family val="2"/>
      </rPr>
      <t>Capacitación inicial, continua y especializada impartidas al personal de la Secretaria Municipal de Seguridad Publica y Tránsito.</t>
    </r>
  </si>
  <si>
    <r>
      <t>A. 4.16.1.1.10.1</t>
    </r>
    <r>
      <rPr>
        <sz val="11"/>
        <rFont val="Arial"/>
        <family val="2"/>
      </rPr>
      <t xml:space="preserve"> Formación continua para el personal de la Secretaria Municipal de Seguridad Publica y Tránsito.</t>
    </r>
  </si>
  <si>
    <r>
      <t xml:space="preserve">A. 4.16.1.1.10.2 </t>
    </r>
    <r>
      <rPr>
        <sz val="11"/>
        <rFont val="Arial"/>
        <family val="2"/>
      </rPr>
      <t xml:space="preserve"> Formación especializada para el personal de la Secretaria Municipal de Seguridad Publica y Tránsito.</t>
    </r>
  </si>
  <si>
    <r>
      <t xml:space="preserve">A. 4.16.1.1.10.3 </t>
    </r>
    <r>
      <rPr>
        <sz val="11"/>
        <rFont val="Arial"/>
        <family val="2"/>
      </rPr>
      <t xml:space="preserve"> Formación Inicial para el personal en activo y aspirantes a policía municipal.</t>
    </r>
  </si>
  <si>
    <r>
      <t xml:space="preserve">C. 4.16.1.1.12 </t>
    </r>
    <r>
      <rPr>
        <sz val="11"/>
        <rFont val="Arial"/>
        <family val="2"/>
      </rPr>
      <t>Acciones de coordinación y seguimiento para el cumplimiento de los programas de seguridad pública realizadas.</t>
    </r>
  </si>
  <si>
    <r>
      <t xml:space="preserve">A. 4.16.1.1.12.1 </t>
    </r>
    <r>
      <rPr>
        <sz val="11"/>
        <rFont val="Arial"/>
        <family val="2"/>
      </rPr>
      <t>Coordinación del Subcomité Sectorial del Eje de Seguridad Ciudadana.</t>
    </r>
  </si>
  <si>
    <r>
      <t xml:space="preserve">A. 4.16.1.1.12.2  </t>
    </r>
    <r>
      <rPr>
        <sz val="11"/>
        <rFont val="Arial"/>
        <family val="2"/>
      </rPr>
      <t>Ejecución de actividades administrativas de seguimiento para el cumplimiento de los programas de seguridad pública realizadas en el municipio de Benito Juárez.</t>
    </r>
  </si>
  <si>
    <r>
      <t xml:space="preserve">C. 4.16.1.1.13 </t>
    </r>
    <r>
      <rPr>
        <sz val="11"/>
        <rFont val="Arial"/>
        <family val="2"/>
      </rPr>
      <t>Acciones estratégicas para generar servicios de seguridad y vigilancia de calidad con enfoque de proximidad social realizadas.</t>
    </r>
  </si>
  <si>
    <r>
      <t xml:space="preserve">A. 4.16.1.1.13.1 </t>
    </r>
    <r>
      <rPr>
        <sz val="11"/>
        <rFont val="Arial"/>
        <family val="2"/>
      </rPr>
      <t>Elaboración de manuales de orden administrativo y gestiones de capacitación.</t>
    </r>
  </si>
  <si>
    <r>
      <t xml:space="preserve">A. 4.16.1.1.13.2  </t>
    </r>
    <r>
      <rPr>
        <sz val="11"/>
        <rFont val="Arial"/>
        <family val="2"/>
      </rPr>
      <t xml:space="preserve">Implementación de incentivos para reconocer la labor policial.                                                                                                                                                                                                                                                                                    </t>
    </r>
  </si>
  <si>
    <r>
      <t>A. 4.16.1.1.13.3</t>
    </r>
    <r>
      <rPr>
        <sz val="11"/>
        <rFont val="Arial"/>
        <family val="2"/>
      </rPr>
      <t xml:space="preserve"> Implementación de acciones de supervisión y vigilancia a los servicios prestados.</t>
    </r>
  </si>
  <si>
    <r>
      <t xml:space="preserve">C. 4.16.1.1.14 </t>
    </r>
    <r>
      <rPr>
        <sz val="11"/>
        <rFont val="Arial"/>
        <family val="2"/>
      </rPr>
      <t>Acciones integrales contra la violencia familiar y de género implementadas.</t>
    </r>
  </si>
  <si>
    <r>
      <t xml:space="preserve">A. 4.16.1.1.14.1 </t>
    </r>
    <r>
      <rPr>
        <sz val="11"/>
        <rFont val="Arial"/>
        <family val="2"/>
      </rPr>
      <t>Ejecución de acciones de prevención de la violencia familiar y de género.</t>
    </r>
  </si>
  <si>
    <r>
      <t xml:space="preserve">A. 4.16.1.1.14.2 </t>
    </r>
    <r>
      <rPr>
        <sz val="11"/>
        <rFont val="Arial"/>
        <family val="2"/>
      </rPr>
      <t>Implementación de programas de intervención contra la violencia familiar y de género.</t>
    </r>
  </si>
  <si>
    <t>4,788,00.0</t>
  </si>
  <si>
    <t>Se han optimizado los recursos para así cumplir con los objetivos.</t>
  </si>
  <si>
    <t>Sigue en proceso contratos para devengo.</t>
  </si>
  <si>
    <t>Optimización de recursos.</t>
  </si>
  <si>
    <t xml:space="preserve">Este presupuesto no se mueve ya que la Secretaría atiende las necesidades de la Policía Auxiliar </t>
  </si>
  <si>
    <r>
      <t xml:space="preserve">C. 4.16.1.1.11 </t>
    </r>
    <r>
      <rPr>
        <sz val="11"/>
        <rFont val="Arial"/>
        <family val="2"/>
      </rPr>
      <t xml:space="preserve">Acciones de seguridad vial realizadas. </t>
    </r>
  </si>
  <si>
    <r>
      <t>A. 4.16.1.1.11.2</t>
    </r>
    <r>
      <rPr>
        <sz val="11"/>
        <rFont val="Arial"/>
        <family val="2"/>
      </rPr>
      <t xml:space="preserve"> Realización de campañas de difusión y fomento de la seguridad en las vías con mayor circulación </t>
    </r>
  </si>
  <si>
    <r>
      <t xml:space="preserve">A. 4.16.1.1.11.3 </t>
    </r>
    <r>
      <rPr>
        <sz val="11"/>
        <rFont val="Arial"/>
        <family val="2"/>
      </rPr>
      <t>Ejecución de actividades enfocadas a eficientar la movilidad urbana.</t>
    </r>
  </si>
  <si>
    <r>
      <t xml:space="preserve">A. 4.16.1.1.11.4 </t>
    </r>
    <r>
      <rPr>
        <sz val="11"/>
        <rFont val="Arial"/>
        <family val="2"/>
      </rPr>
      <t>Impartición de capacitaciones en educación vial enfocada a conductores de vehículos.</t>
    </r>
  </si>
  <si>
    <r>
      <t xml:space="preserve">A. 4.16.1.1.11.5 </t>
    </r>
    <r>
      <rPr>
        <sz val="11"/>
        <rFont val="Arial"/>
        <family val="2"/>
      </rPr>
      <t>Consolidación de servicios proporcionados a la ciudadanía, vigilando que se combata la corrupción.</t>
    </r>
  </si>
  <si>
    <r>
      <t xml:space="preserve">A. 4.16.1.1.11.6 </t>
    </r>
    <r>
      <rPr>
        <sz val="11"/>
        <rFont val="Arial"/>
        <family val="2"/>
      </rPr>
      <t>Realización de actividades para la conservación y mantenimiento de vehículos.</t>
    </r>
  </si>
  <si>
    <t>Componente
(Dir. Policía Turistica)</t>
  </si>
  <si>
    <t>Componente 
(Dirección de Tránsito)</t>
  </si>
  <si>
    <t>SECRETARÍA MUNICIPAL DE SEGURIDAD CIUDADANA Y TRÁNSITO.</t>
  </si>
  <si>
    <r>
      <rPr>
        <b/>
        <sz val="11.5"/>
        <color theme="0"/>
        <rFont val="Calibri Light"/>
        <family val="2"/>
        <scheme val="major"/>
      </rPr>
      <t>Meta trimestral</t>
    </r>
    <r>
      <rPr>
        <sz val="11.5"/>
        <color theme="0"/>
        <rFont val="Calibri Light"/>
        <family val="2"/>
        <scheme val="major"/>
      </rPr>
      <t xml:space="preserve">: La Tasa de variación de delitos cometidos contra el patrimonio de la población del municipio de Benito Juárez, es de un valor positivo del avance trimestral, lo que indica que la incidencia delictiva, es decir 92.67 %, obteniendo una disminución del -7.33%, esto debido a los 2,137 delitos cometidos contra el patrimonio reportados en el municipio, contra los 2,306 de proyección para el segundo trimestre. Datos obtenidos del Secretariado Ejecutivo del Sistema Nacional de Seguridad Pública (SESNSP). 
</t>
    </r>
    <r>
      <rPr>
        <b/>
        <sz val="11.5"/>
        <color theme="0"/>
        <rFont val="Calibri Light"/>
        <family val="2"/>
        <scheme val="major"/>
      </rPr>
      <t>Nota:</t>
    </r>
    <r>
      <rPr>
        <sz val="11.5"/>
        <color theme="0"/>
        <rFont val="Calibri Light"/>
        <family val="2"/>
        <scheme val="major"/>
      </rPr>
      <t xml:space="preserve"> Los datos obtenidos del Secretariado Ejecutivo del Sistema Nacional de Seguridad Pública (SESNSP), están desfasados un mes, es decir que se han publicado con cifras hasta el mes de noviembre del 2023. https://drive.google.com/file/d/10oxKgDGQz8RWHwuU_RnYnqhnIO5UV0ep/view</t>
    </r>
  </si>
  <si>
    <t xml:space="preserve">Este Componente tiene como meta anual 2,074 acciones de prevención a realizar. En este trimestre se realizaron 642 de los 505 programados. Obteniendo un cumplimiento del 134.57%, Este porcentanje se deriva por el aumento de la demanda por parte de los centros educativos, empresas del sector privado y de la ciudadanía en general; así como, las solicitudes captadas dentro de las audiencias públicas de la Presidente, en los eventos tales como “Proximidad por tu Seguridad” y “Todos por la Paz”, las acciones de prevención de delito con enfoque de derechos humanos, perspectiva de género y corresponsabilidad ciudadana, derivado de esto se incremento las actividades  obteniendo un incremento del 34.57% y un cumplimiento anual del 134.57%          </t>
  </si>
  <si>
    <t>Este indicador tiene como meta anual 345 intervenciones para prevenir el delito y conductas violentas realizadas. En este trimestre se realizaron 282 de los 75 programados. Obteniendo un porcentaje de cumplimiento del 376 %, Este porcentaje se obtuvo derivado al incremento sobre la demanda por parte de los centros educativos; así como solicitudes captadas a través de las denuncias ciudadanas en eventos públicos, incrementando un 276 %  con respecto a la meta en el trimestre y logrando asi un cumplimiento anual del 157.10%.</t>
  </si>
  <si>
    <t>Este indicador tiene como meta anual 512 actividades enfocadas a los derechos humanos y la prevención del delito ejecutadas. En este trimestre se realizaron 160 de los 128 programados.  Obteniendo un porcentaje de cumplimiento del  125 %, Este porcentaje se obtuvo derivado al incremento de las peticiones por parte de la ciudadania en general, centrso educativos y el sector empresarial, así como, las solicitudes captadas dentro de las audiencias públicas de la Presidente, en los eventos tales como “Proximidad por tu Seguridad” y “Todos por la Paz”, incrementando un 25 % con respecto a la meta en el trimestre y logrando asi un cumplimiento anual del 104.10%.</t>
  </si>
  <si>
    <t>Este indicador tiene como meta anual 840 acciones en beneficio la comunidad para prevenir y sancionar la violencia con perspectiva de género a realizar. En este trimestre se realizaron 170 de los 210 programados. El porcentaje obtenido del 80.95% de cumplimiento, faltando un porcentaje del 19.05% con respecto al trimestre; cabe señalar que en trimestres pasados se incrementaron actividades por lo que en este trimestre no se alcanzo la meta proyectada, mas sin embargo se obtuvo un cumplimiento anual del 102.50%</t>
  </si>
  <si>
    <t>Este indicador tiene como meta anual 170 actividades de creación y seguimiento  de comités empresariales, educativos y de participación ciudadana a realizar. En este trimestre se realizaron 25 de los 42 programados. El porcentaje alcanzado del 59.52% , faltando un porcentaje 40.48% con respecto al trimestre;  cabe señalar que derivado del cumplimiento alcanzado en la meta anual,  se realizaron modificaciones a los indicadores, realizando los ajustes necesarios para no elevar más las acciones inherentes a este rubro, así como un cumplimiento anual del 415.88%.</t>
  </si>
  <si>
    <t>Este indicador tiene como meta anual 24 actividades para generar acuerdos y coordinación que coadyuven en la prevención del delito a realizar. En este trimestre no se realizaron actividades de las 06 programadas. Obteniendo un porcentaje  del 0.0% con respecto a la meta del triemstre , cabe señalar que derivado del cumplimiento alcanzado en la meta anual,  se realizaron modificaciones a los indicadores, realizando los ajustes necesarios para no elevar más las acciones inherentes a este rubro, así como un cumplimiento anual del 112.50%.</t>
  </si>
  <si>
    <t>Este indicador tiene como meta anual 183 actividades para generar acuerdos y coordinación que coadyuven en la prevención del delito a realizar. En este trimestre se realizaron 5 de las 44 programadas. El porcentaje obtenido del 11.36% , es derivado de atender las demandas ciudadanas vertidas en la audiencias públicas de Presidencia, por lo que se realizarón los ajustes necesarios para dar cumplimiento a las mismas, afectando algunas acciones en el cierre del trimestre; faltando un porcentaje del 88.64%  con respecto al trimestre y un avance anual del 66.12%.</t>
  </si>
  <si>
    <t>Este Componente tiene como meta anual 69 acciones de difusión de cultura y prevención del delito. En este trimestre se realizaron 48 de los 06 programados. Obteniendo un cumplimiento del 800% con respecto a la meta trimestral, el porcentaje obtenido se debe a que en el segundo y tercer trimestre no se logro la meta proyectada por lo que este trimestre se realizaron las actividades mermadas; teniendo un cumplimento anual del 107.25%</t>
  </si>
  <si>
    <t>Este Indicador tiene como meta anual 69 acciones de difusión de cultura y prevención del delito. En este trimestre se realizaron 48 de los 06 programados. Obteniendo un cumplimiento del 800% con respecto a la meta trimestral, el porcentaje obtenido se debe a que en el segundo y tercer trimestre no se logro la meta proyectada por lo que este trimestre se realizaron las actividades mermadas; teniendo un cumplimento anual del 107.25%</t>
  </si>
  <si>
    <t>Este Componente tiene como meta anual 622 acciones orientadas a la ejecución de buenas prácticas a realizar. En este trimestre se realizaron 248 de los 149 programados, obteniendo un porcentaje del 166.44%, este porcentaje obtenido se debe a que algunas actividades dependen directamente de la participación ciudadana, obteniendo un incremento con respecto al trimestre del 66.44% y un cumplimiento anual del 152.89%.</t>
  </si>
  <si>
    <t>Este indicador tiene como meta anual 425 acciones orientadas a la ejecución de buenas prácticas a realizar. En este trimestre se realizaron 200 de las 101 programadas, obteniendo un porcentaje del 198.02%, este porcentaje obtenido se debe a que algunas actividades dependen directamente de la participación ciudadana, obteniendo un incremento con respecto al trimestre del 98.02% y un cumplimiento anual del 178.12%.</t>
  </si>
  <si>
    <t>Este indicador tiene como meta anual 03 implementaciones de instrumentos normativos, en este trimestre no se logró realizar la actividad que se tenían programadas, por lo que se tiene el 0% de cumplimiento, esto debido a dichos instrumentos están en proceso de validación, esperando que las dependencias correspondientes nos den una pronta resolución y validación de  los anuales.</t>
  </si>
  <si>
    <t>Este indicador tiene como meta anual 194 acciones orientadas a la ejecución de buenas prácticas a realizar. En este trimestre se realizaron 48 de los 48 programados, obteniendo un cumplimiento del 100%, así mismo se logró un avance con respecto a la meta anual del 95.88%, este porcentaje se debe a que algunas actividades dependen de la demanda de la ciudadanía.</t>
  </si>
  <si>
    <t>Este Componente tiene como meta anual 1,117 consultas jurídicas y actuación del marco normativo de esta Secretaria a realizar. En este trimestre se realizaron 243 de las 279 programadas. El porcentaje obtenido de 87.10%  se debe a que algunas de las  actividades dependen de la coordinación entre las áreas operativas policiales, así mismo, las asesorías para la integración del Informe Policial Homologado (IPH), como tal esta dirección no controla las asesorías, estas parten de la necesidad de disminuir la incidencia delictiva, obteniendo un avance anual del 103.76%</t>
  </si>
  <si>
    <t>Este indicador tiene como meta anual 01 actividad de instrumentos jurídicos de la corporación policial. En este trimestre se logró realizar 01 actividad que se tenían programadas en el tercer trimestre, obteniendo un cumplimiento anual del 100%</t>
  </si>
  <si>
    <t>Este indicador tiene como meta anual 1,092 Atenciones jurídicas en asuntos relacionados con el personal de la Secretaria. En este trimestre se realizaron 239 de los 273 programados. El porcentaje obtenido de 87.55% se debe a que algunas de las  actividades dependen de la coordinación entre las áreas operativas policiales, así mismo, las asesorías para la integración del Informe Policial Homologado (IPH), como tal esta dirección no controla las asesorías, estas parten de la necesidad de disminuir la incidencia delictiva, un cumplimiento anual del 104.49%.</t>
  </si>
  <si>
    <t>Este indicador tiene como meta anual 24 sesiones de la Comisión del Servicio de Carrera, Honor y Justicia a realizar. En este trimestre se realizaron 03 sesiones de las 06 que se tenían programadas, obteniendo un porcentaje del 50% cumplimiento con el trimestre, así como un avance anual del 70.83%.</t>
  </si>
  <si>
    <t>Este Componente tiene como meta anual la realización de 4,508 Informes y estadísticas de delitos y faltas administrativas dentro del municipio; En este trimestre se logro la ejecución de 903 actividades de 899 proyectadas en el trimestre, logrando así la obtención del un cumplimiento del 100.44% con respecto a el trimestre y un cumplimiento anual del 105.72%.</t>
  </si>
  <si>
    <t>Este Indicador tiene como meta anual la realización de 3,345 actividades integrales para crear inteligencia policial; En este trimestre se logro la ejecución de 617 actividades de 609 proyectadas en el trimestre, logrando así la obtención del un cumplimiento del 101.31% con respecto a el trimestre y un cumplimiento anual del 107.56%.</t>
  </si>
  <si>
    <t>Este Indicador tiene como meta anual la realización de 1,163  actividades para renovación, modernización, mantenimiento y conservación de los equipos de computo y otras tecnologías; En este trimestre se logro la ejecución de 286 actividades de 290 proyectadas en el trimestre, logrando así un avance del 98.62% con respecto a el trimestre y un cumplimiento anual del 100.43%.</t>
  </si>
  <si>
    <t>Este Componente tiene como meta anual la realización de 1,446 operativos de seguridad pública con los tres órdenes de gobierno en el Municipio de Benito Juárez; En este trimestre se logro la ejecución de 368 actividades de 360 proyectadas en el trimestre, logrando así un cumplimiento del 102.22% con respecto a el trimestre y un cumplimiento anual del 101.73%.</t>
  </si>
  <si>
    <t>Este Indicador tiene como meta anual la realización de 120 operativos de seguridad de alto impacto con el apoyo de la policía Estatal, Federal, SEDENA y SEMAR; En este trimestre se logro la ejecución de 30 actividades de 30 proyectadas en el trimestre, logrando así un cumplimiento del 100% con respecto a el trimestre y un cumplimiento anual del 100%.</t>
  </si>
  <si>
    <t>Este Indicador tiene como meta anual la realización de 1,326 actividades de persuasión y disuasión para la disminución de hechos delictivos en zonas con alto índice delictivo en el municipio de B.J.; En este trimestre se logro la ejecución de 338 actividades de 330 proyectadas en el trimestre, logrando así un cumplimiento del 102.42% con respecto a el trimestre y un cumplimiento anual del 101.89%.</t>
  </si>
  <si>
    <t>Este Componente tiene como meta anual 26,995 Acciones de proximidad social, presencia policial y mecanismos de combate hacia hechos delictivos; En este trimestre se realizaron 6,445 actividades de las 6,800 proyectadas en el trimestre, obteniendo así un avance en el trimestre del 94.78%, logrando un porcentaje muy cercano del 100%, esto debido a que algunas actividades no fueron ejecutadas, toda vez que estas no dependen directamente de esta Secretaria, logrando así, un avance del 90.94% con respecto a la meta anual.</t>
  </si>
  <si>
    <t>Este indicador tiene como meta anual 20,725 Acciones de proximidad social; En este trimestre se realizaron 4,916 actividades de 5,210 proyectadas en el trimestre, obteniendo así un avance del 94.36%, esto debido a que algunas actividades no fueron ejecutadas, toda vez que estas no dependen directamente de esta Secretaria, en tal contexto se logró tener un avance con respecto a la meta anual del 91.10%.</t>
  </si>
  <si>
    <t>Este indicador tiene como meta anual 6,270 operativos policiales con el apoyo de los tres ordenes de gobierno para contrarrestar factores criminológicos; En este trimestre se realizaron 1,529 actividades de 1,590 proyectadas en el trimestre, obteniendo así un avance del 96.16%, esto debido a que algunas actividades no fueron ejecutadas, toda vez que estas no dependen directamente de esta Secretaria, en tal contexto se logró tener un avance con respecto a la meta anual del 88.47%.</t>
  </si>
  <si>
    <t>Este Componente tiene como meta anual 59 gestiones y trámites en recursos humanos a realizar; En este trimestre se realizaron 13 actividades de las 11 proyectadas en el trimestre, obteniendo así un cumplimiento en el trimestre del 118.18%, así como un porcentaje del 96.61% con respecto a la meta anual, esto se deriva a que la ejecución de algunas actividades no fueron ejecutadas, toda vez que estas no dependen directamente de esta secretaria policial, por lo que no se pudieron ejecutar de manera optima.</t>
  </si>
  <si>
    <t>Este indicador no tiene meta anual, por lo que no se realizara esta actividad.</t>
  </si>
  <si>
    <t>Este indicador tiene como meta anual 25 acciones de mantenimiento y modernización a realizar; En este trimestre se realizaron 07 de  06 programadas. Obteniendo el 116.67% de cumplimiento con respecto a la meta proyectada en el trimestre, así como, un cumplimiento del 104.00% con respecto a la meta anual.</t>
  </si>
  <si>
    <t>Este indicador tiene como meta anual del 22 acciones para Incentivar la lealtad, orgullo y sentido de pertenencia a la Corporación Policial; En este trimestre se realizaron 06 acciones de 05 proyectadas en el trimestre, obteniendo un cumplimiento del 120% y un cumplimiento del 86.36%, este porcentaje obtenido se debe a que la ejecución de algunas actividades no fueron ejecutadas, toda vez que estas no dependen directamente de esta secretaria policial, por lo que no se pudieron ejecutar de manera optima.</t>
  </si>
  <si>
    <t>Este indicador tiene como meta anual 02 convocatorias con perspectiva de género a realizar; En este trimestre no realizaron actividades ya que no se tenia proyectada meta, teniendo un cumplimiento del 100% con respecto a la meta anual.</t>
  </si>
  <si>
    <t>Este indicador tiene un meta anual de realizar 04 proyectos para el mejoramiento del equipamiento policial; En este trimestre no se tenian proyectadas metas a realizar, por lo que no se reporta actividad en el trimestre, cabe señalar que en cuestion de la proyeccion anual se logro obtener el 100% de cumplimiento.</t>
  </si>
  <si>
    <t>Este indicador tiene un meta anual la implementacion 05 de actividades para la certificación del personal policial; En este trimestre no se tenian proyectadas metas a realizar, por lo que no se reporta actividad en el trimestre, cabe señalar que en cuestion de la proyeccion anual se logro obtener el 100% de cumplimiento.</t>
  </si>
  <si>
    <t>Este indicador tiene un meta anual ejecutar 01 actividad enfocadas a mejorar el consumo y distribución de la dotación de gasolina de las unidades de la Secretaría Municipal de Seguridad Pública y Tránsito; En este trimestre no se tenian proyectadas metas a realizar, por lo que no se reporta actividad en el trimestre, cabe señalar que en cuestion de la proyeccion anual se logro obtener el 100% de cumplimiento.</t>
  </si>
  <si>
    <t>Este Componente tiene como meta anual realizar 229,400 acciones de seguridad, prevención social del delito y atención a turistas y residentes del municipio de Benito Juárez realizadas; En este trimestre se realizaron 57,354 acciones de 57,350 proyectadas en el trimestre, obteniando asi un porcentaje de cumplimiento del 100.01% y un cumplimiento anual del 100.01%.</t>
  </si>
  <si>
    <t>Este indicador tiene como meta anual realizar 06 Pláticas de prevención del delito dirigido a empresas, personal de seguridad en hoteles y plazas comerciales, así como a los residentes de la Zona Hotelera; En este trimestre se realizaron 01 platica de 01 que se tenían proyectada para este trimestre, obteniendo un porcentaje de cumplimiento del 100.00%, así como un cumplimiento anual del 100%.</t>
  </si>
  <si>
    <t>Este indicador tiene como meta anual realizar 103,928 operativos de prevención y disuasión con proximidad social enfocados al sector turístico; En este trimestre se realizaron 25,983 operativos de 25,984 que se tenían proyectada para este trimestre, logrando un porcentaje de cumplimiento del 100.00%, así como un cumplimiento anual del 100%.</t>
  </si>
  <si>
    <t>Este indicador tiene como meta anual realizar 124,740 módulos de atención al turistas en zonas de mayor afluencia; En este trimestre se realizaron 31,188 operativos de 31,185 que se tenían proyectada para este trimestre, logrando un porcentaje de cumplimiento del 100.01%, así como un cumplimiento anual del 100.01%.</t>
  </si>
  <si>
    <t>Este indicador tiene como meta anual realizar 720  filtros de vigilancia, para la prevención del delito y atención a turistas en puntos estratégicos de la zona hotelera del municipio de Benito Juárez; En este trimestre se realizaron 180 filtros de 180 que se tenían proyectada para este trimestre, logrando un porcentaje de cumplimiento del 100%, así como un cumplimiento anual del 100%.</t>
  </si>
  <si>
    <t>Este indicador tiene como meta anual realizar 06 cursos de capacitación especializadas para la profesionalización de los elementos de la Policía Turística; En este trimestre se realizaron 02 cursos de 0 que se tenían proyectada para este trimestre, esto se debe a que en los trimestres pasados no se pidieron ejecutar las actividades por cuestiones ajenas de esta Secretaria de Seguridad Ciudadana, logrando asi un cumplimiento anual del 100%.</t>
  </si>
  <si>
    <t>Este Componente tiene como meta anual realizar 1,508 Capacitaciones iniciales, continuas y especializadas impartidas al personal de esta secretaria policial; En este trimestre se realizaron 251 capacitaciones de 250 que se tenían programadas, logrando así un porcentaje de cumplimiento del 100.40%, así mismo se obtuvo un cumplimiento con respecto a la meta anual del 103.98%.</t>
  </si>
  <si>
    <t>Este indicador tiene como meta anual realizar 1,113 capacitaciones en materia de la formación continua para el personal de esta Secretaria Policial; En este trimestre se realizaron 141 capacitaciones de 135 que se tenían programadas, obteniendo un porcentaje de cumplimiento del 104.44%, con respecto a la meta anual se obtuvo un cumplimiento anual del 103.98%.</t>
  </si>
  <si>
    <t>Este indicador tiene como meta anual realizar 270 capacitaciones en materia de formación especializada para personal de esta Secretaria Policial; En este trimestre se realizaron 86 capacitaciones de 90 que se tenían programadas, logrando así un avance con respecto al trimestre del 95.56%, este porcentaje se debe a que se ejecutaron estas capacitaciones en trimestres pasados, con respecto a la meta anual programada se obtuvo un cumplimiento del 106.67%.</t>
  </si>
  <si>
    <t>Este indicador tiene como meta anual realizar 125 capacitaciones en materia de formación inicial para personal de esta Secretaria Policial; En este trimestre se realizaron 24 capacitaciones de 25 que se tenían programadas, logrando así un porcentaje con respecto al trimestre del 96%, este porcentaje se deriva, por las necesidades de reforzar el area operativa por lo que no se logro obtener un cumplimiento optimo en la ejecucuion de dichas actividades, en tal tenor se obtuvo un avance anual del 87.20%.</t>
  </si>
  <si>
    <t>Este componente tiene como meta anual realizar 810 acciones de seguridad vial; En este trimestre se realizaron 211 acciones de 197 que se tenían programadas, logrando así un cumplimiento del 107.1%. El porcentaje obtenido se deriva al incremento a diversas peticiones por parte de la ciudadanía en general en materia de promover más acciones que implementa esta dirección de tránsito en pro de la seguridad vial y salvaguardar a la ciudadanía Benitojuarenses, en tal tenor se obtuvo un cumplimiento anual del 105.56%.</t>
  </si>
  <si>
    <t>Este indicador tiene como meta anual realizar 35 Platicas para el fomento de la seguridad vial; En este trimestre se realizaron 03 platicas de 08 que se tenían programadas, logrando así un avance con respecto al trimestre del 37.50%, este porcentaje obtenido se deriva a que ciertas actividades dependen de la demanda de la ciudadania en general, en tal sentido se obtuvo un porcentaje de cumplimiento anual del 57.14%.</t>
  </si>
  <si>
    <t>Este indicador tiene como meta anual realizar 19 campañas de difusión y fomento de la seguridad en las vías con mayor circulación; En este trimestre se realizaron 14 platicas de 01 que se tenían programadas, logrando así un cumplimiento con respecto al trimestre del 1,400%, en tal sentido se obtuvo un cumplimiento anual del 247.37%, este porcentaje se debe a las peticiones captadas por la ciudadania.</t>
  </si>
  <si>
    <t>Este indicador tiene como meta anual realizar 20 actividades enfocadas a Eficientar la movilidad urbana; En este trimestre se realizaron 04 actividades de 04 que se tenían programadas, logrando así un cumplimiento con respecto a la meta trimestral del 100%, en tal tenor se obtuvo un avance anual del 90%, este porcentaje obtenido se debe a que algunas actividades dependen de la ciudadania en general.</t>
  </si>
  <si>
    <t>Este indicador tiene como meta anual realizar 577 actividades de capacitaciones en materia de educación vial enfocadas a conductores de vehículos; En este trimestre se realizaron 144 actividades de 145 que se tenían programadas en el trimestre, logrando así un cumplimiento con respecto a la meta trimestral del 99.31%, en tal tenor se obtuvo un cumplimiento anual del 101.39%.</t>
  </si>
  <si>
    <t>Este indicador tiene como meta anual realizar 84 actividades enfocadas a la consolidación de servicios proporcionados a la ciudadanía, vigilando que se combata la corrupción; En este trimestre se realizaron 22 actividades de 21 que se tenían programadas en el trimestre, logrando así un cumplimiento con respecto a la meta trimestral del 104.76%, el porcentaje obtenido se deriva a la incremento por parte de la ciudadanía en ejecutar más acciones en pro de la población en general, en tal tenor se obtuvo un cumplimiento anual del 111.90%</t>
  </si>
  <si>
    <t>Este indicador tiene como meta anual realizar 75 Actividades para la conservación y manteniendo de vehículos; En este trimestre se realizaron 24 actividades de 18 que se tenían programadas en el trimestre, logrando así un cumplimiento con respecto a la meta trimestral del 133.33%, en tal tenor se obtuvo un cumplimiento anual del 109.33%.</t>
  </si>
  <si>
    <t>Este componente tiene como meta anual realizar 30 Acciones de coordinación y seguimiento para el cumplimiento de los programas de seguridad; Se realizaron 01 acción de 01 que se tenían programadas, obteniendo así un cumplimiento del 100% con respecto a la meta proyectada en el trimestre y un cumplimiento anual del 100%.</t>
  </si>
  <si>
    <t>Este indicador tiene como meta anual realizar 04  sesiones del Subcomité de Seguridad Ciudadana celebradas; Se realizaron 01 acción de 01 que se tenían programadas, obteniendo así un cumplimiento del 100% con respecto a la meta proyectada en el trimestre y un cumplimiento anual del 100%.</t>
  </si>
  <si>
    <t>Esta Componente tiene una meta anual de 07 acciones estratégicas para generar servicios de seguridad y vigilancia de calidad con enfoque de proximidad social, logrando en este trimestre realizar 01 acción de 02 que se tenían proyectadas; esto derivado que en el segundo trimestre se realizaron mas acciones por lo que se obtuvo este trimestre un porcentaje de avance del 50% con respecto a la proyección del trimestre; cabe mencionar que respecto a la meta proyectada anual se obtuvo un cumplimiento del 100%.</t>
  </si>
  <si>
    <t>Este indicador tiene como meta anual realizar 26 actividades administrativas de seguimiento de los programas de Seguridad Pública; No se realizaron actividades ya que no se tenían proyectadas programadas, obteniendo así un cumplimiento del 100% con respecto a la meta proyectada en el trimestre y un cumplimiento anual del 100%.</t>
  </si>
  <si>
    <t>Este indicador tiene como meta anual la elaboración de 02 manuales y gestiones de capacitación. En este trimestre se tiene programada la realización de 01 actividad, mas sin embargo como se adelanto la actividad en el segundo trimestre, por lo que este trimestre no se realizo la actividad programada; mas sin embargo se obtuvo un cumplimiento anual del 100%.</t>
  </si>
  <si>
    <t>Este indicador tiene como meta anual a realizar 01 gestión de incentivos para el reconocimiento laboral de los elementos, en este trimestre no se tiene meta proyectada por lo que no se reporta actividad, con referencia a la meta anual se obtuvo un cumplimiento del 100%.</t>
  </si>
  <si>
    <t>Este indicador tiene como meta anual Implementar y realizar 04 Operativos de Supervisión y Vigilancia a los diferentes servicios, En este trimestre se realizaron 01 de 01 operativos que se tenían proyectados, obteniendo un cumplimiento trimestral del 100 %, así como, un porcentaje de cumplimiento con aspecto a la meta anual del 100%.</t>
  </si>
  <si>
    <t>Este componente tiene como meta anual realizar 387 acciones integrales contra la violencia familiar y de género; En este trimestre se realizaron 105 actividades de 96 proyectadas, obteniendo un avance del 109.38% con respecto al trimestre, en tal contexto se obtuvo un cumplimeinto anual del 100%.</t>
  </si>
  <si>
    <t>Este indicador tiene como meta anual realizar 384 acciones de prevención de la violencia familiar y de género; En este trimestre se realizaron 105 actividades de 96 proyectadas, obteniendo un avance del 109.38% con respecto al trimestre. Este porcentaje obtenido se debe a la reprogramación de algunas actividades por que no se lograron ejecutar en su totalidad en trimestres pasados, en tal contexto se obtuvo un cumplimiento del 100% con respecto a la meta anual.</t>
  </si>
  <si>
    <t>Este indicador tiene como meta anual realizar 03 Implementación de programas de intervención contra la violencia familiar y de género; En este trimestre no se tiene proyectada realizar actividad, por lo que no se reporta actividad, en tal contexto se obtuvo un cumplimiento del 100% con respecto a la meta anual.</t>
  </si>
  <si>
    <r>
      <rPr>
        <b/>
        <sz val="11.5"/>
        <rFont val="Calibri Light"/>
        <family val="2"/>
        <scheme val="major"/>
      </rPr>
      <t>Meta trimestral:</t>
    </r>
    <r>
      <rPr>
        <sz val="11.5"/>
        <rFont val="Calibri Light"/>
        <family val="2"/>
        <scheme val="major"/>
      </rPr>
      <t xml:space="preserve"> . El avance en cumplimiento de metas trimestral refleja lo reportado respecto a lo programado, es decir 104.25%. 
</t>
    </r>
    <r>
      <rPr>
        <b/>
        <sz val="11.5"/>
        <rFont val="Calibri Light"/>
        <family val="2"/>
        <scheme val="major"/>
      </rPr>
      <t xml:space="preserve">
Meta Anual:</t>
    </r>
    <r>
      <rPr>
        <sz val="11.5"/>
        <rFont val="Calibri Light"/>
        <family val="2"/>
        <scheme val="major"/>
      </rPr>
      <t xml:space="preserve"> El Instituto Nacional de Estadística y Geografía, INEGI, implementa y publica los resultados de la Encuesta Nacional de Victimización y Percepción sobre Seguridad Pública Anualmente. Ultimo dato 78 % periodo marzo-abril 2023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</si>
</sst>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36">
    <font>
      <sz val="11"/>
      <color theme="1"/>
      <name val="Calibri"/>
      <charset val="134"/>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b/>
      <sz val="24"/>
      <color theme="0"/>
      <name val="Arial"/>
      <family val="2"/>
    </font>
    <font>
      <b/>
      <sz val="16"/>
      <color theme="0"/>
      <name val="Arial"/>
      <family val="2"/>
    </font>
    <font>
      <b/>
      <sz val="14"/>
      <color rgb="FFFFFFFF"/>
      <name val="Arial"/>
      <family val="2"/>
    </font>
    <font>
      <b/>
      <sz val="11"/>
      <color theme="1"/>
      <name val="Arial"/>
      <family val="2"/>
    </font>
    <font>
      <b/>
      <sz val="11"/>
      <name val="Arial"/>
      <family val="2"/>
    </font>
    <font>
      <b/>
      <sz val="11"/>
      <color rgb="FF000000"/>
      <name val="Arial"/>
      <family val="2"/>
    </font>
    <font>
      <sz val="11"/>
      <color theme="1"/>
      <name val="Arial"/>
      <family val="2"/>
    </font>
    <font>
      <b/>
      <sz val="11"/>
      <color theme="0"/>
      <name val="Arial"/>
      <family val="2"/>
    </font>
    <font>
      <sz val="11"/>
      <color theme="0"/>
      <name val="Arial"/>
      <family val="2"/>
    </font>
    <font>
      <sz val="11"/>
      <name val="Arial"/>
      <family val="2"/>
    </font>
    <font>
      <b/>
      <sz val="14"/>
      <color theme="0"/>
      <name val="Arial"/>
      <family val="2"/>
    </font>
    <font>
      <b/>
      <sz val="12"/>
      <color theme="1"/>
      <name val="Arial"/>
      <family val="2"/>
    </font>
    <font>
      <b/>
      <sz val="14"/>
      <color theme="0"/>
      <name val="Calibri"/>
      <family val="2"/>
      <scheme val="minor"/>
    </font>
    <font>
      <sz val="11"/>
      <color theme="1"/>
      <name val="Calibri"/>
      <family val="2"/>
      <scheme val="minor"/>
    </font>
    <font>
      <sz val="12"/>
      <color theme="1"/>
      <name val="Calibri"/>
      <family val="2"/>
      <scheme val="minor"/>
    </font>
    <font>
      <b/>
      <vertAlign val="subscript"/>
      <sz val="11"/>
      <color theme="1"/>
      <name val="Arial"/>
      <family val="2"/>
    </font>
    <font>
      <b/>
      <sz val="14"/>
      <color theme="1"/>
      <name val="Arial"/>
      <family val="2"/>
    </font>
    <font>
      <sz val="12.5"/>
      <color theme="1"/>
      <name val="Arial"/>
      <family val="2"/>
    </font>
    <font>
      <sz val="12.5"/>
      <name val="Arial"/>
      <family val="2"/>
    </font>
    <font>
      <b/>
      <sz val="12.5"/>
      <name val="Arial"/>
      <family val="2"/>
    </font>
    <font>
      <sz val="12.5"/>
      <color theme="0"/>
      <name val="Arial"/>
      <family val="2"/>
    </font>
    <font>
      <sz val="12"/>
      <color theme="1"/>
      <name val="Arial"/>
      <family val="2"/>
    </font>
    <font>
      <sz val="11.5"/>
      <name val="Calibri Light"/>
      <family val="2"/>
      <scheme val="major"/>
    </font>
    <font>
      <b/>
      <sz val="11.5"/>
      <name val="Calibri Light"/>
      <family val="2"/>
      <scheme val="major"/>
    </font>
    <font>
      <b/>
      <sz val="11.5"/>
      <color theme="0"/>
      <name val="Calibri Light"/>
      <family val="2"/>
      <scheme val="major"/>
    </font>
    <font>
      <sz val="11.5"/>
      <color theme="0"/>
      <name val="Calibri Light"/>
      <family val="2"/>
      <scheme val="major"/>
    </font>
    <font>
      <sz val="11.5"/>
      <color theme="1"/>
      <name val="Calibri Light"/>
      <family val="2"/>
      <scheme val="major"/>
    </font>
    <font>
      <sz val="13"/>
      <color theme="1"/>
      <name val="Calibri"/>
      <family val="2"/>
      <scheme val="minor"/>
    </font>
  </fonts>
  <fills count="12">
    <fill>
      <patternFill patternType="none"/>
    </fill>
    <fill>
      <patternFill patternType="gray125"/>
    </fill>
    <fill>
      <patternFill patternType="solid">
        <fgColor rgb="FFC7EFCE"/>
        <bgColor indexed="64"/>
      </patternFill>
    </fill>
    <fill>
      <patternFill patternType="solid">
        <fgColor rgb="FFFFEB9C"/>
        <bgColor indexed="64"/>
      </patternFill>
    </fill>
    <fill>
      <patternFill patternType="solid">
        <fgColor rgb="FF1A79BB"/>
        <bgColor indexed="64"/>
      </patternFill>
    </fill>
    <fill>
      <patternFill patternType="solid">
        <fgColor rgb="FF1A79BB"/>
        <bgColor rgb="FF000000"/>
      </patternFill>
    </fill>
    <fill>
      <patternFill patternType="solid">
        <fgColor rgb="FFAED8F4"/>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bgColor rgb="FFF2F2F2"/>
      </patternFill>
    </fill>
    <fill>
      <patternFill patternType="solid">
        <fgColor theme="0" tint="-0.499984740745262"/>
        <bgColor indexed="64"/>
      </patternFill>
    </fill>
  </fills>
  <borders count="11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medium">
        <color auto="1"/>
      </left>
      <right/>
      <top style="dashed">
        <color theme="1"/>
      </top>
      <bottom style="dashed">
        <color theme="1"/>
      </bottom>
      <diagonal/>
    </border>
    <border>
      <left/>
      <right/>
      <top style="dashed">
        <color theme="1"/>
      </top>
      <bottom style="dashed">
        <color theme="1"/>
      </bottom>
      <diagonal/>
    </border>
    <border>
      <left style="dotted">
        <color auto="1"/>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ashed">
        <color theme="1"/>
      </left>
      <right style="dashed">
        <color theme="1"/>
      </right>
      <top style="dotted">
        <color auto="1"/>
      </top>
      <bottom style="dotted">
        <color auto="1"/>
      </bottom>
      <diagonal/>
    </border>
    <border>
      <left style="dotted">
        <color auto="1"/>
      </left>
      <right/>
      <top style="dotted">
        <color auto="1"/>
      </top>
      <bottom style="dotted">
        <color auto="1"/>
      </bottom>
      <diagonal/>
    </border>
    <border>
      <left style="dashed">
        <color theme="1"/>
      </left>
      <right/>
      <top style="dotted">
        <color auto="1"/>
      </top>
      <bottom style="dotted">
        <color auto="1"/>
      </bottom>
      <diagonal/>
    </border>
    <border>
      <left style="dashed">
        <color theme="1"/>
      </left>
      <right style="dashed">
        <color theme="1"/>
      </right>
      <top style="dotted">
        <color auto="1"/>
      </top>
      <bottom/>
      <diagonal/>
    </border>
    <border>
      <left style="dashed">
        <color theme="1"/>
      </left>
      <right style="dashed">
        <color theme="1"/>
      </right>
      <top style="dotted">
        <color auto="1"/>
      </top>
      <bottom style="dashed">
        <color auto="1"/>
      </bottom>
      <diagonal/>
    </border>
    <border>
      <left style="dashed">
        <color theme="1"/>
      </left>
      <right/>
      <top style="dotted">
        <color auto="1"/>
      </top>
      <bottom style="dashed">
        <color auto="1"/>
      </bottom>
      <diagonal/>
    </border>
    <border>
      <left style="dashed">
        <color auto="1"/>
      </left>
      <right style="dashed">
        <color auto="1"/>
      </right>
      <top style="dashed">
        <color auto="1"/>
      </top>
      <bottom style="dashed">
        <color auto="1"/>
      </bottom>
      <diagonal/>
    </border>
    <border>
      <left/>
      <right/>
      <top style="dotted">
        <color auto="1"/>
      </top>
      <bottom/>
      <diagonal/>
    </border>
    <border>
      <left style="dashed">
        <color theme="1"/>
      </left>
      <right/>
      <top/>
      <bottom style="dotted">
        <color auto="1"/>
      </bottom>
      <diagonal/>
    </border>
    <border>
      <left style="dashed">
        <color auto="1"/>
      </left>
      <right style="dashed">
        <color auto="1"/>
      </right>
      <top/>
      <bottom style="dotted">
        <color auto="1"/>
      </bottom>
      <diagonal/>
    </border>
    <border>
      <left style="dashed">
        <color auto="1"/>
      </left>
      <right/>
      <top style="dashed">
        <color auto="1"/>
      </top>
      <bottom style="dashed">
        <color auto="1"/>
      </bottom>
      <diagonal/>
    </border>
    <border>
      <left style="dashed">
        <color theme="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right style="dashed">
        <color theme="1"/>
      </right>
      <top style="dotted">
        <color auto="1"/>
      </top>
      <bottom/>
      <diagonal/>
    </border>
    <border>
      <left style="dashed">
        <color theme="1"/>
      </left>
      <right/>
      <top style="dashed">
        <color auto="1"/>
      </top>
      <bottom style="dashed">
        <color auto="1"/>
      </bottom>
      <diagonal/>
    </border>
    <border>
      <left style="medium">
        <color auto="1"/>
      </left>
      <right style="dashed">
        <color theme="1"/>
      </right>
      <top style="dotted">
        <color auto="1"/>
      </top>
      <bottom style="dotted">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theme="1"/>
      </left>
      <right style="thin">
        <color theme="1"/>
      </right>
      <top style="medium">
        <color auto="1"/>
      </top>
      <bottom style="thin">
        <color auto="1"/>
      </bottom>
      <diagonal/>
    </border>
    <border>
      <left style="thin">
        <color auto="1"/>
      </left>
      <right style="thin">
        <color auto="1"/>
      </right>
      <top style="thin">
        <color auto="1"/>
      </top>
      <bottom/>
      <diagonal/>
    </border>
    <border>
      <left style="dashed">
        <color theme="1"/>
      </left>
      <right style="dotted">
        <color auto="1"/>
      </right>
      <top style="dotted">
        <color auto="1"/>
      </top>
      <bottom/>
      <diagonal/>
    </border>
    <border>
      <left style="medium">
        <color auto="1"/>
      </left>
      <right style="dashed">
        <color theme="1"/>
      </right>
      <top/>
      <bottom style="dotted">
        <color auto="1"/>
      </bottom>
      <diagonal/>
    </border>
    <border>
      <left style="dashed">
        <color theme="1"/>
      </left>
      <right style="dashed">
        <color theme="1"/>
      </right>
      <top/>
      <bottom style="dotted">
        <color auto="1"/>
      </bottom>
      <diagonal/>
    </border>
    <border>
      <left style="dashed">
        <color theme="1"/>
      </left>
      <right style="dotted">
        <color auto="1"/>
      </right>
      <top style="dotted">
        <color auto="1"/>
      </top>
      <bottom style="dotted">
        <color auto="1"/>
      </bottom>
      <diagonal/>
    </border>
    <border>
      <left style="medium">
        <color auto="1"/>
      </left>
      <right style="dashed">
        <color theme="1"/>
      </right>
      <top style="dotted">
        <color auto="1"/>
      </top>
      <bottom/>
      <diagonal/>
    </border>
    <border>
      <left style="medium">
        <color auto="1"/>
      </left>
      <right/>
      <top style="dotted">
        <color auto="1"/>
      </top>
      <bottom style="dashed">
        <color auto="1"/>
      </bottom>
      <diagonal/>
    </border>
    <border>
      <left style="dashed">
        <color auto="1"/>
      </left>
      <right style="dashed">
        <color theme="1"/>
      </right>
      <top style="dashed">
        <color auto="1"/>
      </top>
      <bottom style="dashed">
        <color auto="1"/>
      </bottom>
      <diagonal/>
    </border>
    <border>
      <left style="dashed">
        <color theme="1"/>
      </left>
      <right style="dashed">
        <color theme="1"/>
      </right>
      <top style="dashed">
        <color auto="1"/>
      </top>
      <bottom style="dash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ashed">
        <color auto="1"/>
      </left>
      <right style="dashed">
        <color auto="1"/>
      </right>
      <top/>
      <bottom style="dash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ashed">
        <color auto="1"/>
      </left>
      <right style="dashed">
        <color auto="1"/>
      </right>
      <top style="dashed">
        <color auto="1"/>
      </top>
      <bottom style="medium">
        <color auto="1"/>
      </bottom>
      <diagonal/>
    </border>
    <border>
      <left style="dotted">
        <color auto="1"/>
      </left>
      <right style="medium">
        <color auto="1"/>
      </right>
      <top style="medium">
        <color auto="1"/>
      </top>
      <bottom/>
      <diagonal/>
    </border>
    <border>
      <left style="medium">
        <color auto="1"/>
      </left>
      <right style="medium">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medium">
        <color auto="1"/>
      </top>
      <bottom style="medium">
        <color auto="1"/>
      </bottom>
      <diagonal/>
    </border>
    <border>
      <left style="medium">
        <color auto="1"/>
      </left>
      <right style="dashed">
        <color theme="1"/>
      </right>
      <top style="medium">
        <color auto="1"/>
      </top>
      <bottom/>
      <diagonal/>
    </border>
    <border>
      <left style="dashed">
        <color theme="1"/>
      </left>
      <right style="dashed">
        <color theme="1"/>
      </right>
      <top style="medium">
        <color auto="1"/>
      </top>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style="dashed">
        <color theme="1"/>
      </right>
      <top style="dashed">
        <color theme="1"/>
      </top>
      <bottom/>
      <diagonal/>
    </border>
    <border>
      <left style="dashed">
        <color theme="1"/>
      </left>
      <right style="dashed">
        <color theme="1"/>
      </right>
      <top style="dashed">
        <color theme="1"/>
      </top>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medium">
        <color auto="1"/>
      </left>
      <right style="dashed">
        <color theme="1"/>
      </right>
      <top style="dashed">
        <color theme="1"/>
      </top>
      <bottom style="medium">
        <color auto="1"/>
      </bottom>
      <diagonal/>
    </border>
    <border>
      <left style="dashed">
        <color theme="1"/>
      </left>
      <right style="dashed">
        <color theme="1"/>
      </right>
      <top style="dashed">
        <color theme="1"/>
      </top>
      <bottom style="medium">
        <color auto="1"/>
      </bottom>
      <diagonal/>
    </border>
    <border>
      <left style="dotted">
        <color auto="1"/>
      </left>
      <right style="medium">
        <color auto="1"/>
      </right>
      <top style="medium">
        <color auto="1"/>
      </top>
      <bottom style="medium">
        <color auto="1"/>
      </bottom>
      <diagonal/>
    </border>
    <border>
      <left style="dotted">
        <color auto="1"/>
      </left>
      <right/>
      <top style="medium">
        <color auto="1"/>
      </top>
      <bottom style="medium">
        <color auto="1"/>
      </bottom>
      <diagonal/>
    </border>
    <border>
      <left style="dashed">
        <color theme="1"/>
      </left>
      <right style="medium">
        <color auto="1"/>
      </right>
      <top style="medium">
        <color auto="1"/>
      </top>
      <bottom/>
      <diagonal/>
    </border>
    <border>
      <left/>
      <right style="dashed">
        <color theme="1"/>
      </right>
      <top style="dashed">
        <color theme="1"/>
      </top>
      <bottom/>
      <diagonal/>
    </border>
    <border>
      <left style="dashed">
        <color theme="1"/>
      </left>
      <right/>
      <top style="dashed">
        <color theme="1"/>
      </top>
      <bottom/>
      <diagonal/>
    </border>
    <border>
      <left style="dashed">
        <color theme="1"/>
      </left>
      <right style="medium">
        <color auto="1"/>
      </right>
      <top style="dashed">
        <color theme="1"/>
      </top>
      <bottom/>
      <diagonal/>
    </border>
    <border>
      <left/>
      <right style="dashed">
        <color theme="1"/>
      </right>
      <top style="medium">
        <color auto="1"/>
      </top>
      <bottom/>
      <diagonal/>
    </border>
    <border>
      <left style="dashed">
        <color theme="1"/>
      </left>
      <right style="dashed">
        <color theme="1"/>
      </right>
      <top style="medium">
        <color auto="1"/>
      </top>
      <bottom style="dotted">
        <color theme="1"/>
      </bottom>
      <diagonal/>
    </border>
    <border>
      <left style="dashed">
        <color theme="1"/>
      </left>
      <right style="medium">
        <color auto="1"/>
      </right>
      <top style="medium">
        <color auto="1"/>
      </top>
      <bottom style="dotted">
        <color theme="1"/>
      </bottom>
      <diagonal/>
    </border>
    <border>
      <left style="medium">
        <color auto="1"/>
      </left>
      <right/>
      <top style="thin">
        <color auto="1"/>
      </top>
      <bottom/>
      <diagonal/>
    </border>
    <border>
      <left style="dashed">
        <color theme="1"/>
      </left>
      <right style="dashed">
        <color theme="1"/>
      </right>
      <top/>
      <bottom style="dotted">
        <color theme="1"/>
      </bottom>
      <diagonal/>
    </border>
    <border>
      <left style="dashed">
        <color theme="1"/>
      </left>
      <right style="medium">
        <color auto="1"/>
      </right>
      <top/>
      <bottom style="dotted">
        <color theme="1"/>
      </bottom>
      <diagonal/>
    </border>
    <border>
      <left style="dashed">
        <color theme="1"/>
      </left>
      <right style="medium">
        <color auto="1"/>
      </right>
      <top style="dashed">
        <color theme="1"/>
      </top>
      <bottom style="medium">
        <color auto="1"/>
      </bottom>
      <diagonal/>
    </border>
    <border>
      <left/>
      <right style="dashed">
        <color theme="1"/>
      </right>
      <top style="dashed">
        <color theme="1"/>
      </top>
      <bottom style="medium">
        <color auto="1"/>
      </bottom>
      <diagonal/>
    </border>
    <border>
      <left style="dashed">
        <color theme="1"/>
      </left>
      <right style="dashed">
        <color theme="1"/>
      </right>
      <top/>
      <bottom style="medium">
        <color auto="1"/>
      </bottom>
      <diagonal/>
    </border>
    <border>
      <left style="dashed">
        <color theme="1"/>
      </left>
      <right style="medium">
        <color auto="1"/>
      </right>
      <top/>
      <bottom style="medium">
        <color auto="1"/>
      </bottom>
      <diagonal/>
    </border>
    <border>
      <left style="medium">
        <color auto="1"/>
      </left>
      <right/>
      <top style="thin">
        <color auto="1"/>
      </top>
      <bottom style="medium">
        <color auto="1"/>
      </bottom>
      <diagonal/>
    </border>
    <border>
      <left/>
      <right style="dashed">
        <color auto="1"/>
      </right>
      <top/>
      <bottom style="medium">
        <color auto="1"/>
      </bottom>
      <diagonal/>
    </border>
    <border>
      <left style="medium">
        <color auto="1"/>
      </left>
      <right style="medium">
        <color auto="1"/>
      </right>
      <top/>
      <bottom/>
      <diagonal/>
    </border>
    <border>
      <left style="dotted">
        <color auto="1"/>
      </left>
      <right style="medium">
        <color auto="1"/>
      </right>
      <top style="dotted">
        <color auto="1"/>
      </top>
      <bottom style="dotted">
        <color auto="1"/>
      </bottom>
      <diagonal/>
    </border>
    <border>
      <left style="medium">
        <color auto="1"/>
      </left>
      <right style="medium">
        <color auto="1"/>
      </right>
      <top/>
      <bottom style="dotted">
        <color auto="1"/>
      </bottom>
      <diagonal/>
    </border>
    <border>
      <left style="dashed">
        <color auto="1"/>
      </left>
      <right style="dashed">
        <color auto="1"/>
      </right>
      <top/>
      <bottom style="medium">
        <color auto="1"/>
      </bottom>
      <diagonal/>
    </border>
    <border>
      <left/>
      <right/>
      <top/>
      <bottom style="dotted">
        <color auto="1"/>
      </bottom>
      <diagonal/>
    </border>
    <border>
      <left style="dashed">
        <color theme="1"/>
      </left>
      <right/>
      <top style="dotted">
        <color auto="1"/>
      </top>
      <bottom/>
      <diagonal/>
    </border>
    <border>
      <left style="dashed">
        <color auto="1"/>
      </left>
      <right/>
      <top/>
      <bottom style="dashed">
        <color auto="1"/>
      </bottom>
      <diagonal/>
    </border>
    <border>
      <left style="dashed">
        <color auto="1"/>
      </left>
      <right/>
      <top style="dashed">
        <color auto="1"/>
      </top>
      <bottom style="medium">
        <color auto="1"/>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style="medium">
        <color indexed="64"/>
      </bottom>
      <diagonal/>
    </border>
    <border>
      <left style="medium">
        <color indexed="64"/>
      </left>
      <right style="dotted">
        <color auto="1"/>
      </right>
      <top style="thin">
        <color auto="1"/>
      </top>
      <bottom/>
      <diagonal/>
    </border>
    <border>
      <left style="dotted">
        <color auto="1"/>
      </left>
      <right style="medium">
        <color indexed="64"/>
      </right>
      <top style="dotted">
        <color auto="1"/>
      </top>
      <bottom style="medium">
        <color indexed="64"/>
      </bottom>
      <diagonal/>
    </border>
    <border>
      <left style="medium">
        <color indexed="64"/>
      </left>
      <right style="thin">
        <color theme="1"/>
      </right>
      <top style="medium">
        <color auto="1"/>
      </top>
      <bottom style="thin">
        <color auto="1"/>
      </bottom>
      <diagonal/>
    </border>
    <border>
      <left style="medium">
        <color auto="1"/>
      </left>
      <right style="medium">
        <color auto="1"/>
      </right>
      <top style="dotted">
        <color indexed="64"/>
      </top>
      <bottom/>
      <diagonal/>
    </border>
    <border>
      <left style="thin">
        <color theme="1"/>
      </left>
      <right/>
      <top style="medium">
        <color auto="1"/>
      </top>
      <bottom style="thin">
        <color auto="1"/>
      </bottom>
      <diagonal/>
    </border>
    <border>
      <left style="medium">
        <color indexed="64"/>
      </left>
      <right style="medium">
        <color indexed="64"/>
      </right>
      <top style="dotted">
        <color auto="1"/>
      </top>
      <bottom style="thin">
        <color auto="1"/>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right/>
      <top style="thin">
        <color auto="1"/>
      </top>
      <bottom/>
      <diagonal/>
    </border>
  </borders>
  <cellStyleXfs count="4">
    <xf numFmtId="0" fontId="0" fillId="0" borderId="0"/>
    <xf numFmtId="44" fontId="21" fillId="0" borderId="0" applyFont="0" applyFill="0" applyBorder="0" applyAlignment="0" applyProtection="0"/>
    <xf numFmtId="9" fontId="21" fillId="0" borderId="0" applyFont="0" applyFill="0" applyBorder="0" applyAlignment="0" applyProtection="0"/>
    <xf numFmtId="0" fontId="22" fillId="0" borderId="0"/>
  </cellStyleXfs>
  <cellXfs count="244">
    <xf numFmtId="0" fontId="0" fillId="0" borderId="0" xfId="0"/>
    <xf numFmtId="0" fontId="7" fillId="0" borderId="0" xfId="0" applyFont="1"/>
    <xf numFmtId="0" fontId="0" fillId="2" borderId="0" xfId="0" applyFill="1"/>
    <xf numFmtId="0" fontId="0" fillId="0" borderId="0" xfId="0" applyAlignment="1">
      <alignment wrapText="1"/>
    </xf>
    <xf numFmtId="0" fontId="0" fillId="3" borderId="0" xfId="0" applyFill="1"/>
    <xf numFmtId="0" fontId="8" fillId="4" borderId="4" xfId="0" applyFont="1" applyFill="1" applyBorder="1" applyAlignment="1">
      <alignment vertical="center" wrapText="1"/>
    </xf>
    <xf numFmtId="0" fontId="8" fillId="4" borderId="5" xfId="0" applyFont="1" applyFill="1" applyBorder="1" applyAlignment="1">
      <alignment vertical="center" wrapText="1"/>
    </xf>
    <xf numFmtId="0" fontId="10" fillId="5" borderId="13" xfId="0" applyFont="1" applyFill="1" applyBorder="1" applyAlignment="1">
      <alignment horizontal="center" vertical="top" wrapText="1"/>
    </xf>
    <xf numFmtId="0" fontId="13" fillId="7" borderId="15" xfId="0" applyFont="1" applyFill="1" applyBorder="1" applyAlignment="1">
      <alignment horizontal="center" vertical="center" wrapText="1"/>
    </xf>
    <xf numFmtId="0" fontId="11" fillId="7" borderId="16" xfId="0" applyFont="1" applyFill="1" applyBorder="1" applyAlignment="1">
      <alignment horizontal="justify" vertical="center" wrapText="1"/>
    </xf>
    <xf numFmtId="0" fontId="14" fillId="7" borderId="16" xfId="0" applyFont="1" applyFill="1" applyBorder="1" applyAlignment="1">
      <alignment horizontal="center" vertical="center" wrapText="1"/>
    </xf>
    <xf numFmtId="0" fontId="14" fillId="7" borderId="17" xfId="0" applyFont="1" applyFill="1" applyBorder="1" applyAlignment="1">
      <alignment horizontal="left" vertical="center" wrapText="1"/>
    </xf>
    <xf numFmtId="0" fontId="15" fillId="4" borderId="21" xfId="0" applyFont="1" applyFill="1" applyBorder="1" applyAlignment="1">
      <alignment horizontal="center" vertical="center" wrapText="1"/>
    </xf>
    <xf numFmtId="0" fontId="15" fillId="4" borderId="20" xfId="0" applyFont="1" applyFill="1" applyBorder="1" applyAlignment="1">
      <alignment horizontal="left" vertical="center" wrapText="1"/>
    </xf>
    <xf numFmtId="0" fontId="15" fillId="4" borderId="22" xfId="0" applyFont="1" applyFill="1" applyBorder="1" applyAlignment="1">
      <alignment horizontal="center" vertical="center" wrapText="1"/>
    </xf>
    <xf numFmtId="0" fontId="15" fillId="4" borderId="23" xfId="0" applyFont="1" applyFill="1" applyBorder="1" applyAlignment="1">
      <alignment horizontal="left" vertical="center" wrapText="1"/>
    </xf>
    <xf numFmtId="0" fontId="12" fillId="6" borderId="21" xfId="0" applyFont="1" applyFill="1" applyBorder="1" applyAlignment="1">
      <alignment horizontal="center" vertical="center" wrapText="1"/>
    </xf>
    <xf numFmtId="0" fontId="12" fillId="6" borderId="20" xfId="0" applyFont="1" applyFill="1" applyBorder="1" applyAlignment="1">
      <alignment horizontal="justify" vertical="center" wrapText="1"/>
    </xf>
    <xf numFmtId="0" fontId="17" fillId="6" borderId="22" xfId="0" applyFont="1" applyFill="1" applyBorder="1" applyAlignment="1">
      <alignment horizontal="center" vertical="center" wrapText="1"/>
    </xf>
    <xf numFmtId="0" fontId="17" fillId="6" borderId="24" xfId="0" applyFont="1" applyFill="1" applyBorder="1" applyAlignment="1">
      <alignment horizontal="justify" vertical="center" wrapText="1"/>
    </xf>
    <xf numFmtId="0" fontId="12" fillId="7" borderId="21" xfId="0" applyFont="1" applyFill="1" applyBorder="1" applyAlignment="1">
      <alignment horizontal="center" vertical="center" wrapText="1"/>
    </xf>
    <xf numFmtId="0" fontId="14" fillId="7" borderId="22" xfId="0" applyFont="1" applyFill="1" applyBorder="1" applyAlignment="1">
      <alignment horizontal="justify" vertical="center" wrapText="1"/>
    </xf>
    <xf numFmtId="0" fontId="11" fillId="7" borderId="22" xfId="0" applyFont="1" applyFill="1" applyBorder="1" applyAlignment="1">
      <alignment horizontal="justify" vertical="center" wrapText="1"/>
    </xf>
    <xf numFmtId="0" fontId="14" fillId="7" borderId="22" xfId="0" applyFont="1" applyFill="1" applyBorder="1" applyAlignment="1">
      <alignment horizontal="center" vertical="center" wrapText="1"/>
    </xf>
    <xf numFmtId="0" fontId="14" fillId="7" borderId="24" xfId="0" applyFont="1" applyFill="1" applyBorder="1" applyAlignment="1">
      <alignment horizontal="justify" vertical="center" wrapText="1"/>
    </xf>
    <xf numFmtId="0" fontId="11" fillId="7" borderId="25" xfId="0" applyFont="1" applyFill="1" applyBorder="1" applyAlignment="1">
      <alignment horizontal="justify" vertical="center" wrapText="1"/>
    </xf>
    <xf numFmtId="0" fontId="14" fillId="7" borderId="26" xfId="0" applyFont="1" applyFill="1" applyBorder="1" applyAlignment="1">
      <alignment horizontal="center" vertical="center" wrapText="1"/>
    </xf>
    <xf numFmtId="0" fontId="14" fillId="7" borderId="27" xfId="0" applyFont="1" applyFill="1" applyBorder="1" applyAlignment="1">
      <alignment horizontal="justify" vertical="center" wrapText="1"/>
    </xf>
    <xf numFmtId="0" fontId="11" fillId="7" borderId="28" xfId="0" applyFont="1" applyFill="1" applyBorder="1" applyAlignment="1">
      <alignment horizontal="justify" vertical="center" wrapText="1"/>
    </xf>
    <xf numFmtId="0" fontId="14" fillId="7" borderId="28" xfId="0" applyFont="1" applyFill="1" applyBorder="1" applyAlignment="1">
      <alignment horizontal="center" vertical="center" wrapText="1"/>
    </xf>
    <xf numFmtId="0" fontId="14" fillId="7" borderId="29" xfId="0" applyFont="1" applyFill="1" applyBorder="1" applyAlignment="1">
      <alignment horizontal="left" vertical="center" wrapText="1"/>
    </xf>
    <xf numFmtId="0" fontId="14" fillId="7" borderId="30" xfId="0" applyFont="1" applyFill="1" applyBorder="1" applyAlignment="1">
      <alignment horizontal="justify" vertical="center" wrapText="1"/>
    </xf>
    <xf numFmtId="0" fontId="11" fillId="7" borderId="31" xfId="0" applyFont="1" applyFill="1" applyBorder="1" applyAlignment="1">
      <alignment horizontal="justify" vertical="center" wrapText="1"/>
    </xf>
    <xf numFmtId="0" fontId="14" fillId="7" borderId="30" xfId="0" applyFont="1" applyFill="1" applyBorder="1" applyAlignment="1">
      <alignment horizontal="center" vertical="center" wrapText="1"/>
    </xf>
    <xf numFmtId="0" fontId="14" fillId="7" borderId="32" xfId="0" applyFont="1" applyFill="1" applyBorder="1" applyAlignment="1">
      <alignment horizontal="left" vertical="center" wrapText="1"/>
    </xf>
    <xf numFmtId="0" fontId="14" fillId="7" borderId="33" xfId="0" applyFont="1" applyFill="1" applyBorder="1" applyAlignment="1">
      <alignment horizontal="justify" vertical="center" wrapText="1"/>
    </xf>
    <xf numFmtId="0" fontId="11" fillId="7" borderId="34" xfId="0" applyFont="1" applyFill="1" applyBorder="1" applyAlignment="1">
      <alignment horizontal="justify" vertical="center" wrapText="1"/>
    </xf>
    <xf numFmtId="0" fontId="14" fillId="7" borderId="35" xfId="0" applyFont="1" applyFill="1" applyBorder="1" applyAlignment="1">
      <alignment horizontal="center" vertical="center" wrapText="1"/>
    </xf>
    <xf numFmtId="0" fontId="14" fillId="7" borderId="36" xfId="0" applyFont="1" applyFill="1" applyBorder="1" applyAlignment="1">
      <alignment horizontal="left" vertical="center" wrapText="1"/>
    </xf>
    <xf numFmtId="0" fontId="12" fillId="6" borderId="37" xfId="0" applyFont="1" applyFill="1" applyBorder="1" applyAlignment="1">
      <alignment horizontal="center" vertical="center" wrapText="1"/>
    </xf>
    <xf numFmtId="0" fontId="12" fillId="6" borderId="22" xfId="0" applyFont="1" applyFill="1" applyBorder="1" applyAlignment="1">
      <alignment horizontal="justify" vertical="center" wrapText="1"/>
    </xf>
    <xf numFmtId="0" fontId="11" fillId="7" borderId="37" xfId="0" applyFont="1" applyFill="1" applyBorder="1" applyAlignment="1">
      <alignment horizontal="center" vertical="center" wrapText="1"/>
    </xf>
    <xf numFmtId="0" fontId="12" fillId="7" borderId="22" xfId="0" applyFont="1" applyFill="1" applyBorder="1" applyAlignment="1">
      <alignment horizontal="justify" vertical="center" wrapText="1"/>
    </xf>
    <xf numFmtId="0" fontId="17" fillId="7" borderId="22"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7" fillId="7" borderId="22" xfId="0" applyFont="1" applyFill="1" applyBorder="1" applyAlignment="1">
      <alignment horizontal="justify" vertical="center" wrapText="1"/>
    </xf>
    <xf numFmtId="0" fontId="12" fillId="7" borderId="40"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8" fillId="4" borderId="45" xfId="0" applyFont="1" applyFill="1" applyBorder="1" applyAlignment="1">
      <alignment vertical="center" wrapText="1"/>
    </xf>
    <xf numFmtId="0" fontId="12" fillId="9" borderId="47" xfId="0" applyFont="1" applyFill="1" applyBorder="1" applyAlignment="1">
      <alignment horizontal="center" vertical="center" wrapText="1"/>
    </xf>
    <xf numFmtId="10" fontId="0" fillId="10" borderId="48" xfId="0" applyNumberFormat="1" applyFill="1" applyBorder="1" applyAlignment="1">
      <alignment horizontal="center" vertical="center" wrapText="1"/>
    </xf>
    <xf numFmtId="0" fontId="17" fillId="7" borderId="49" xfId="0" applyFont="1" applyFill="1" applyBorder="1" applyAlignment="1">
      <alignment horizontal="center" vertical="center" wrapText="1"/>
    </xf>
    <xf numFmtId="0" fontId="12" fillId="6" borderId="50" xfId="0" applyFont="1" applyFill="1" applyBorder="1" applyAlignment="1">
      <alignment horizontal="center" vertical="center" wrapText="1"/>
    </xf>
    <xf numFmtId="0" fontId="12" fillId="6" borderId="51" xfId="0" applyFont="1" applyFill="1" applyBorder="1" applyAlignment="1">
      <alignment horizontal="justify" vertical="center" wrapText="1"/>
    </xf>
    <xf numFmtId="0" fontId="17" fillId="6" borderId="52" xfId="0" applyFont="1" applyFill="1" applyBorder="1" applyAlignment="1">
      <alignment horizontal="center" vertical="center" wrapText="1"/>
    </xf>
    <xf numFmtId="0" fontId="11" fillId="7" borderId="53" xfId="0" applyFont="1" applyFill="1" applyBorder="1" applyAlignment="1">
      <alignment horizontal="center" vertical="center" wrapText="1"/>
    </xf>
    <xf numFmtId="0" fontId="12" fillId="7" borderId="25" xfId="0" applyFont="1" applyFill="1" applyBorder="1" applyAlignment="1">
      <alignment horizontal="justify" vertical="center" wrapText="1"/>
    </xf>
    <xf numFmtId="0" fontId="17" fillId="7" borderId="25" xfId="0" applyFont="1" applyFill="1" applyBorder="1" applyAlignment="1">
      <alignment horizontal="center" vertical="center" wrapText="1"/>
    </xf>
    <xf numFmtId="0" fontId="11" fillId="7" borderId="54" xfId="0" applyFont="1" applyFill="1" applyBorder="1" applyAlignment="1">
      <alignment horizontal="center" vertical="center" wrapText="1"/>
    </xf>
    <xf numFmtId="0" fontId="12" fillId="7" borderId="55" xfId="0" applyFont="1" applyFill="1" applyBorder="1" applyAlignment="1">
      <alignment horizontal="justify" vertical="center" wrapText="1"/>
    </xf>
    <xf numFmtId="0" fontId="12" fillId="7" borderId="56" xfId="0" applyFont="1" applyFill="1" applyBorder="1" applyAlignment="1">
      <alignment horizontal="justify" vertical="center" wrapText="1"/>
    </xf>
    <xf numFmtId="0" fontId="17" fillId="7" borderId="56"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2" fillId="6" borderId="58" xfId="0" applyFont="1" applyFill="1" applyBorder="1" applyAlignment="1">
      <alignment horizontal="justify" vertical="center" wrapText="1"/>
    </xf>
    <xf numFmtId="0" fontId="17" fillId="6" borderId="58" xfId="0" applyFont="1" applyFill="1" applyBorder="1" applyAlignment="1">
      <alignment horizontal="justify" vertical="center" wrapText="1"/>
    </xf>
    <xf numFmtId="0" fontId="17" fillId="6" borderId="59"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2" fillId="7" borderId="20" xfId="0" applyFont="1" applyFill="1" applyBorder="1" applyAlignment="1">
      <alignment horizontal="justify" vertical="center" wrapText="1"/>
    </xf>
    <xf numFmtId="0" fontId="17" fillId="7" borderId="28" xfId="0" applyFont="1" applyFill="1" applyBorder="1" applyAlignment="1">
      <alignment horizontal="center" vertical="center" wrapText="1"/>
    </xf>
    <xf numFmtId="0" fontId="11" fillId="7" borderId="60" xfId="0" applyFont="1" applyFill="1" applyBorder="1" applyAlignment="1">
      <alignment horizontal="center" vertical="center" wrapText="1"/>
    </xf>
    <xf numFmtId="0" fontId="12" fillId="7" borderId="61" xfId="0" applyFont="1" applyFill="1" applyBorder="1" applyAlignment="1">
      <alignment horizontal="justify" vertical="center" wrapText="1"/>
    </xf>
    <xf numFmtId="0" fontId="17" fillId="7" borderId="62"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6" borderId="66" xfId="0" applyFont="1" applyFill="1" applyBorder="1" applyAlignment="1">
      <alignment horizontal="center" vertical="center" wrapText="1"/>
    </xf>
    <xf numFmtId="3" fontId="14" fillId="8" borderId="67" xfId="0" applyNumberFormat="1" applyFont="1" applyFill="1" applyBorder="1" applyAlignment="1">
      <alignment horizontal="center" vertical="center" wrapText="1"/>
    </xf>
    <xf numFmtId="3" fontId="14" fillId="8" borderId="68" xfId="0" applyNumberFormat="1" applyFont="1" applyFill="1" applyBorder="1" applyAlignment="1">
      <alignment horizontal="center" vertical="center" wrapText="1"/>
    </xf>
    <xf numFmtId="0" fontId="11" fillId="7" borderId="69" xfId="0" applyFont="1" applyFill="1" applyBorder="1" applyAlignment="1">
      <alignment horizontal="center" vertical="center" wrapText="1"/>
    </xf>
    <xf numFmtId="164" fontId="19" fillId="7" borderId="70" xfId="0" applyNumberFormat="1" applyFont="1" applyFill="1" applyBorder="1" applyAlignment="1">
      <alignment horizontal="center" vertical="center" wrapText="1"/>
    </xf>
    <xf numFmtId="3" fontId="14" fillId="8" borderId="72" xfId="0" applyNumberFormat="1" applyFont="1" applyFill="1" applyBorder="1" applyAlignment="1">
      <alignment horizontal="center" vertical="center" wrapText="1"/>
    </xf>
    <xf numFmtId="0" fontId="11" fillId="7" borderId="73" xfId="0" applyFont="1" applyFill="1" applyBorder="1" applyAlignment="1">
      <alignment horizontal="center" vertical="center" wrapText="1"/>
    </xf>
    <xf numFmtId="0" fontId="11" fillId="7" borderId="74" xfId="0" applyFont="1" applyFill="1" applyBorder="1" applyAlignment="1">
      <alignment horizontal="center" vertical="center" wrapText="1"/>
    </xf>
    <xf numFmtId="164" fontId="19" fillId="7" borderId="13" xfId="0" applyNumberFormat="1" applyFont="1" applyFill="1" applyBorder="1" applyAlignment="1">
      <alignment horizontal="center" vertical="center" wrapText="1"/>
    </xf>
    <xf numFmtId="10" fontId="20" fillId="11" borderId="39" xfId="0" applyNumberFormat="1" applyFont="1" applyFill="1" applyBorder="1" applyAlignment="1">
      <alignment horizontal="center" vertical="center"/>
    </xf>
    <xf numFmtId="0" fontId="17" fillId="7" borderId="10" xfId="0" applyFont="1" applyFill="1" applyBorder="1" applyAlignment="1">
      <alignment horizontal="center" vertical="center" wrapText="1"/>
    </xf>
    <xf numFmtId="0" fontId="17" fillId="6" borderId="77" xfId="0" applyFont="1" applyFill="1" applyBorder="1" applyAlignment="1">
      <alignment horizontal="center" vertical="center" wrapText="1"/>
    </xf>
    <xf numFmtId="0" fontId="17" fillId="6" borderId="78" xfId="0" applyFont="1" applyFill="1" applyBorder="1" applyAlignment="1">
      <alignment horizontal="center" vertical="center" wrapText="1"/>
    </xf>
    <xf numFmtId="3" fontId="14" fillId="8" borderId="79" xfId="0" applyNumberFormat="1" applyFont="1" applyFill="1" applyBorder="1" applyAlignment="1">
      <alignment horizontal="center" vertical="center" wrapText="1"/>
    </xf>
    <xf numFmtId="3" fontId="14" fillId="8" borderId="80" xfId="0" applyNumberFormat="1" applyFont="1" applyFill="1" applyBorder="1" applyAlignment="1">
      <alignment horizontal="center" vertical="center" wrapText="1"/>
    </xf>
    <xf numFmtId="3" fontId="14" fillId="8" borderId="81" xfId="0" applyNumberFormat="1" applyFont="1" applyFill="1" applyBorder="1" applyAlignment="1">
      <alignment horizontal="center" vertical="center" wrapText="1"/>
    </xf>
    <xf numFmtId="10" fontId="0" fillId="10" borderId="1" xfId="0" applyNumberFormat="1" applyFill="1" applyBorder="1" applyAlignment="1">
      <alignment horizontal="center" vertical="center" wrapText="1"/>
    </xf>
    <xf numFmtId="10" fontId="0" fillId="10" borderId="46" xfId="0" applyNumberFormat="1" applyFill="1" applyBorder="1" applyAlignment="1">
      <alignment horizontal="center" vertical="center" wrapText="1"/>
    </xf>
    <xf numFmtId="44" fontId="14" fillId="9" borderId="84" xfId="1" applyFont="1" applyFill="1" applyBorder="1" applyAlignment="1">
      <alignment horizontal="center" vertical="center" wrapText="1"/>
    </xf>
    <xf numFmtId="44" fontId="14" fillId="9" borderId="85" xfId="1" applyFont="1" applyFill="1" applyBorder="1" applyAlignment="1">
      <alignment horizontal="center" vertical="center" wrapText="1"/>
    </xf>
    <xf numFmtId="10" fontId="0" fillId="10" borderId="86" xfId="0" applyNumberFormat="1" applyFill="1" applyBorder="1" applyAlignment="1">
      <alignment horizontal="center" vertical="center" wrapText="1"/>
    </xf>
    <xf numFmtId="44" fontId="14" fillId="9" borderId="87" xfId="1" applyFont="1" applyFill="1" applyBorder="1" applyAlignment="1">
      <alignment horizontal="center" vertical="center" wrapText="1"/>
    </xf>
    <xf numFmtId="44" fontId="14" fillId="9" borderId="88" xfId="1" applyFont="1" applyFill="1" applyBorder="1" applyAlignment="1">
      <alignment horizontal="center" vertical="center" wrapText="1"/>
    </xf>
    <xf numFmtId="44" fontId="14" fillId="9" borderId="91" xfId="1" applyFont="1" applyFill="1" applyBorder="1" applyAlignment="1">
      <alignment horizontal="center" vertical="center" wrapText="1"/>
    </xf>
    <xf numFmtId="44" fontId="14" fillId="9" borderId="92" xfId="1" applyFont="1" applyFill="1" applyBorder="1" applyAlignment="1">
      <alignment horizontal="center" vertical="center" wrapText="1"/>
    </xf>
    <xf numFmtId="10" fontId="0" fillId="10" borderId="93" xfId="0" applyNumberFormat="1" applyFill="1" applyBorder="1" applyAlignment="1">
      <alignment horizontal="center" vertical="center" wrapText="1"/>
    </xf>
    <xf numFmtId="3" fontId="14" fillId="9" borderId="94" xfId="0" applyNumberFormat="1" applyFont="1" applyFill="1" applyBorder="1" applyAlignment="1">
      <alignment horizontal="center" vertical="center" wrapText="1"/>
    </xf>
    <xf numFmtId="10" fontId="0" fillId="10" borderId="43" xfId="0" applyNumberFormat="1" applyFill="1" applyBorder="1" applyAlignment="1">
      <alignment horizontal="center" vertical="center" wrapText="1"/>
    </xf>
    <xf numFmtId="0" fontId="15" fillId="8" borderId="95" xfId="0" applyFont="1" applyFill="1" applyBorder="1" applyAlignment="1">
      <alignment horizontal="center" vertical="center" wrapText="1"/>
    </xf>
    <xf numFmtId="3" fontId="14" fillId="9" borderId="96" xfId="0" applyNumberFormat="1" applyFont="1" applyFill="1" applyBorder="1" applyAlignment="1">
      <alignment horizontal="center" vertical="center" wrapText="1"/>
    </xf>
    <xf numFmtId="3" fontId="14" fillId="9" borderId="45" xfId="0" applyNumberFormat="1" applyFont="1" applyFill="1" applyBorder="1" applyAlignment="1">
      <alignment horizontal="center" vertical="center" wrapText="1"/>
    </xf>
    <xf numFmtId="3" fontId="14" fillId="9" borderId="5" xfId="0" applyNumberFormat="1" applyFont="1" applyFill="1" applyBorder="1" applyAlignment="1">
      <alignment horizontal="center" vertical="center" wrapText="1"/>
    </xf>
    <xf numFmtId="3" fontId="14" fillId="9" borderId="98" xfId="0" applyNumberFormat="1" applyFont="1" applyFill="1" applyBorder="1" applyAlignment="1">
      <alignment horizontal="center" vertical="center" wrapText="1"/>
    </xf>
    <xf numFmtId="0" fontId="10" fillId="5" borderId="6" xfId="0" applyFont="1" applyFill="1" applyBorder="1" applyAlignment="1">
      <alignment horizontal="center" vertical="top" wrapText="1"/>
    </xf>
    <xf numFmtId="0" fontId="12" fillId="6" borderId="24" xfId="0" applyFont="1" applyFill="1" applyBorder="1" applyAlignment="1">
      <alignment horizontal="justify" vertical="center" wrapText="1"/>
    </xf>
    <xf numFmtId="0" fontId="17" fillId="7" borderId="24" xfId="0" applyFont="1" applyFill="1" applyBorder="1" applyAlignment="1">
      <alignment horizontal="left" vertical="center" wrapText="1"/>
    </xf>
    <xf numFmtId="0" fontId="17" fillId="7" borderId="24" xfId="0" applyFont="1" applyFill="1" applyBorder="1" applyAlignment="1">
      <alignment horizontal="justify" vertical="center" wrapText="1"/>
    </xf>
    <xf numFmtId="0" fontId="17" fillId="7" borderId="23" xfId="0" applyFont="1" applyFill="1" applyBorder="1" applyAlignment="1">
      <alignment horizontal="justify" vertical="center" wrapText="1"/>
    </xf>
    <xf numFmtId="0" fontId="12" fillId="6" borderId="99" xfId="0" applyFont="1" applyFill="1" applyBorder="1" applyAlignment="1">
      <alignment horizontal="justify" vertical="center" wrapText="1"/>
    </xf>
    <xf numFmtId="0" fontId="17" fillId="7" borderId="100" xfId="0" applyFont="1" applyFill="1" applyBorder="1" applyAlignment="1">
      <alignment horizontal="justify" vertical="center" wrapText="1"/>
    </xf>
    <xf numFmtId="0" fontId="17" fillId="7" borderId="36" xfId="0" applyFont="1" applyFill="1" applyBorder="1" applyAlignment="1">
      <alignment horizontal="justify" vertical="center" wrapText="1"/>
    </xf>
    <xf numFmtId="0" fontId="17" fillId="6" borderId="101" xfId="0" applyFont="1" applyFill="1" applyBorder="1" applyAlignment="1">
      <alignment horizontal="justify" vertical="center" wrapText="1"/>
    </xf>
    <xf numFmtId="0" fontId="17" fillId="7" borderId="32" xfId="0" applyFont="1" applyFill="1" applyBorder="1" applyAlignment="1">
      <alignment horizontal="justify" vertical="center" wrapText="1"/>
    </xf>
    <xf numFmtId="0" fontId="17" fillId="7" borderId="102" xfId="0" applyFont="1" applyFill="1" applyBorder="1" applyAlignment="1">
      <alignment horizontal="justify" vertical="center" wrapText="1"/>
    </xf>
    <xf numFmtId="0" fontId="12" fillId="7" borderId="107" xfId="0" applyFont="1" applyFill="1" applyBorder="1" applyAlignment="1">
      <alignment horizontal="center" vertical="center" wrapText="1"/>
    </xf>
    <xf numFmtId="4" fontId="14" fillId="8" borderId="80" xfId="0" applyNumberFormat="1" applyFont="1" applyFill="1" applyBorder="1" applyAlignment="1">
      <alignment horizontal="center" vertical="center" wrapText="1"/>
    </xf>
    <xf numFmtId="4" fontId="14" fillId="8" borderId="83" xfId="0" applyNumberFormat="1" applyFont="1" applyFill="1" applyBorder="1" applyAlignment="1">
      <alignment horizontal="center" vertical="center" wrapText="1"/>
    </xf>
    <xf numFmtId="4" fontId="14" fillId="8" borderId="90" xfId="0" applyNumberFormat="1" applyFont="1" applyFill="1" applyBorder="1" applyAlignment="1">
      <alignment horizontal="center" vertical="center" wrapText="1"/>
    </xf>
    <xf numFmtId="4" fontId="14" fillId="8" borderId="71" xfId="0" applyNumberFormat="1" applyFont="1" applyFill="1" applyBorder="1" applyAlignment="1">
      <alignment horizontal="center" vertical="center" wrapText="1"/>
    </xf>
    <xf numFmtId="4" fontId="14" fillId="8" borderId="72" xfId="0" applyNumberFormat="1" applyFont="1" applyFill="1" applyBorder="1" applyAlignment="1">
      <alignment horizontal="center" vertical="center" wrapText="1"/>
    </xf>
    <xf numFmtId="4" fontId="14" fillId="8" borderId="82" xfId="0" applyNumberFormat="1" applyFont="1" applyFill="1" applyBorder="1" applyAlignment="1">
      <alignment horizontal="center" vertical="center" wrapText="1"/>
    </xf>
    <xf numFmtId="4" fontId="14" fillId="8" borderId="75" xfId="0" applyNumberFormat="1" applyFont="1" applyFill="1" applyBorder="1" applyAlignment="1">
      <alignment horizontal="center" vertical="center" wrapText="1"/>
    </xf>
    <xf numFmtId="4" fontId="14" fillId="8" borderId="76" xfId="0" applyNumberFormat="1" applyFont="1" applyFill="1" applyBorder="1" applyAlignment="1">
      <alignment horizontal="center" vertical="center" wrapText="1"/>
    </xf>
    <xf numFmtId="4" fontId="14" fillId="8" borderId="89" xfId="0" applyNumberFormat="1" applyFont="1" applyFill="1" applyBorder="1" applyAlignment="1">
      <alignment horizontal="center" vertical="center" wrapText="1"/>
    </xf>
    <xf numFmtId="0" fontId="12" fillId="7" borderId="109" xfId="0" applyFont="1" applyFill="1" applyBorder="1" applyAlignment="1">
      <alignment horizontal="center" vertical="center" wrapText="1"/>
    </xf>
    <xf numFmtId="0" fontId="19" fillId="0" borderId="0" xfId="0" applyFont="1" applyAlignment="1">
      <alignment horizontal="center" vertical="top"/>
    </xf>
    <xf numFmtId="0" fontId="6" fillId="0" borderId="0" xfId="0" applyFont="1"/>
    <xf numFmtId="0" fontId="27" fillId="8" borderId="103" xfId="0" applyFont="1" applyFill="1" applyBorder="1" applyAlignment="1">
      <alignment horizontal="center" vertical="center" wrapText="1"/>
    </xf>
    <xf numFmtId="3" fontId="25" fillId="8" borderId="21" xfId="0" applyNumberFormat="1" applyFont="1" applyFill="1" applyBorder="1" applyAlignment="1">
      <alignment horizontal="center" vertical="center" wrapText="1"/>
    </xf>
    <xf numFmtId="3" fontId="25" fillId="8" borderId="20" xfId="0" applyNumberFormat="1" applyFont="1" applyFill="1" applyBorder="1" applyAlignment="1">
      <alignment horizontal="center" vertical="center" wrapText="1"/>
    </xf>
    <xf numFmtId="3" fontId="25" fillId="8" borderId="96" xfId="0" applyNumberFormat="1" applyFont="1" applyFill="1" applyBorder="1" applyAlignment="1">
      <alignment horizontal="center" vertical="center" wrapText="1"/>
    </xf>
    <xf numFmtId="0" fontId="28" fillId="4" borderId="103" xfId="0" applyFont="1" applyFill="1" applyBorder="1" applyAlignment="1">
      <alignment horizontal="center" vertical="center" wrapText="1"/>
    </xf>
    <xf numFmtId="3" fontId="28" fillId="4" borderId="21" xfId="0" applyNumberFormat="1" applyFont="1" applyFill="1" applyBorder="1" applyAlignment="1">
      <alignment horizontal="center" vertical="center" wrapText="1"/>
    </xf>
    <xf numFmtId="3" fontId="28" fillId="4" borderId="20" xfId="0" applyNumberFormat="1" applyFont="1" applyFill="1" applyBorder="1" applyAlignment="1">
      <alignment horizontal="center" vertical="center" wrapText="1"/>
    </xf>
    <xf numFmtId="3" fontId="28" fillId="4" borderId="96" xfId="0" applyNumberFormat="1" applyFont="1" applyFill="1" applyBorder="1" applyAlignment="1">
      <alignment horizontal="center" vertical="center" wrapText="1"/>
    </xf>
    <xf numFmtId="3" fontId="25" fillId="9" borderId="20" xfId="0" applyNumberFormat="1" applyFont="1" applyFill="1" applyBorder="1" applyAlignment="1">
      <alignment horizontal="center" vertical="center" wrapText="1"/>
    </xf>
    <xf numFmtId="3" fontId="25" fillId="9" borderId="96" xfId="0" applyNumberFormat="1" applyFont="1" applyFill="1" applyBorder="1" applyAlignment="1">
      <alignment horizontal="center" vertical="center" wrapText="1"/>
    </xf>
    <xf numFmtId="0" fontId="26" fillId="6" borderId="103" xfId="0" applyFont="1" applyFill="1" applyBorder="1" applyAlignment="1">
      <alignment horizontal="center" vertical="center" wrapText="1"/>
    </xf>
    <xf numFmtId="3" fontId="25" fillId="6" borderId="21" xfId="0" applyNumberFormat="1" applyFont="1" applyFill="1" applyBorder="1" applyAlignment="1">
      <alignment horizontal="center" vertical="center" wrapText="1"/>
    </xf>
    <xf numFmtId="3" fontId="25" fillId="6" borderId="20" xfId="0" applyNumberFormat="1" applyFont="1" applyFill="1" applyBorder="1" applyAlignment="1">
      <alignment horizontal="center" vertical="center" wrapText="1"/>
    </xf>
    <xf numFmtId="3" fontId="25" fillId="6" borderId="96" xfId="0" applyNumberFormat="1" applyFont="1" applyFill="1" applyBorder="1" applyAlignment="1">
      <alignment horizontal="center" vertical="center" wrapText="1"/>
    </xf>
    <xf numFmtId="0" fontId="26" fillId="7" borderId="103" xfId="0" applyFont="1" applyFill="1" applyBorder="1" applyAlignment="1">
      <alignment horizontal="center" vertical="center" wrapText="1"/>
    </xf>
    <xf numFmtId="3" fontId="25" fillId="7" borderId="21" xfId="0" applyNumberFormat="1" applyFont="1" applyFill="1" applyBorder="1" applyAlignment="1">
      <alignment horizontal="center" vertical="center" wrapText="1"/>
    </xf>
    <xf numFmtId="3" fontId="25" fillId="7" borderId="20" xfId="0" applyNumberFormat="1" applyFont="1" applyFill="1" applyBorder="1" applyAlignment="1">
      <alignment horizontal="center" vertical="center" wrapText="1"/>
    </xf>
    <xf numFmtId="3" fontId="25" fillId="7" borderId="96" xfId="0" applyNumberFormat="1" applyFont="1" applyFill="1" applyBorder="1" applyAlignment="1">
      <alignment horizontal="center" vertical="center" wrapText="1"/>
    </xf>
    <xf numFmtId="0" fontId="26" fillId="7" borderId="104" xfId="0" applyFont="1" applyFill="1" applyBorder="1" applyAlignment="1">
      <alignment horizontal="center" vertical="center" wrapText="1"/>
    </xf>
    <xf numFmtId="3" fontId="25" fillId="7" borderId="60" xfId="0" applyNumberFormat="1" applyFont="1" applyFill="1" applyBorder="1" applyAlignment="1">
      <alignment horizontal="center" vertical="center" wrapText="1"/>
    </xf>
    <xf numFmtId="3" fontId="25" fillId="8" borderId="61" xfId="0" applyNumberFormat="1" applyFont="1" applyFill="1" applyBorder="1" applyAlignment="1">
      <alignment horizontal="center" vertical="center" wrapText="1"/>
    </xf>
    <xf numFmtId="3" fontId="25" fillId="8" borderId="106" xfId="0" applyNumberFormat="1" applyFont="1" applyFill="1" applyBorder="1" applyAlignment="1">
      <alignment horizontal="center" vertical="center" wrapText="1"/>
    </xf>
    <xf numFmtId="3" fontId="25" fillId="9" borderId="61" xfId="0" applyNumberFormat="1" applyFont="1" applyFill="1" applyBorder="1" applyAlignment="1">
      <alignment horizontal="center" vertical="center" wrapText="1"/>
    </xf>
    <xf numFmtId="3" fontId="25" fillId="9" borderId="106" xfId="0" applyNumberFormat="1" applyFont="1" applyFill="1" applyBorder="1" applyAlignment="1">
      <alignment horizontal="center" vertical="center" wrapText="1"/>
    </xf>
    <xf numFmtId="0" fontId="12" fillId="9" borderId="113" xfId="0" applyFont="1" applyFill="1" applyBorder="1" applyAlignment="1">
      <alignment horizontal="center" vertical="center" wrapText="1"/>
    </xf>
    <xf numFmtId="0" fontId="12" fillId="7" borderId="111" xfId="0" applyFont="1" applyFill="1" applyBorder="1" applyAlignment="1">
      <alignment horizontal="center" vertical="center" wrapText="1"/>
    </xf>
    <xf numFmtId="0" fontId="12" fillId="9" borderId="111" xfId="0" applyFont="1" applyFill="1" applyBorder="1" applyAlignment="1">
      <alignment horizontal="center" vertical="center" wrapText="1"/>
    </xf>
    <xf numFmtId="0" fontId="12" fillId="7" borderId="114" xfId="0" applyFont="1" applyFill="1" applyBorder="1" applyAlignment="1">
      <alignment horizontal="center" vertical="center" wrapText="1"/>
    </xf>
    <xf numFmtId="10" fontId="25" fillId="6" borderId="21" xfId="2" applyNumberFormat="1" applyFont="1" applyFill="1" applyBorder="1" applyAlignment="1">
      <alignment horizontal="center" vertical="center" wrapText="1"/>
    </xf>
    <xf numFmtId="10" fontId="25" fillId="6" borderId="20" xfId="2" applyNumberFormat="1" applyFont="1" applyFill="1" applyBorder="1" applyAlignment="1">
      <alignment horizontal="center" vertical="center" wrapText="1"/>
    </xf>
    <xf numFmtId="10" fontId="25" fillId="6" borderId="96" xfId="2" applyNumberFormat="1" applyFont="1" applyFill="1" applyBorder="1" applyAlignment="1">
      <alignment horizontal="center" vertical="center" wrapText="1"/>
    </xf>
    <xf numFmtId="10" fontId="25" fillId="7" borderId="105" xfId="2" applyNumberFormat="1" applyFont="1" applyFill="1" applyBorder="1" applyAlignment="1">
      <alignment horizontal="center" vertical="center" wrapText="1"/>
    </xf>
    <xf numFmtId="10" fontId="29" fillId="7" borderId="112" xfId="2" applyNumberFormat="1" applyFont="1" applyFill="1" applyBorder="1" applyAlignment="1">
      <alignment horizontal="center" vertical="center" wrapText="1"/>
    </xf>
    <xf numFmtId="0" fontId="5" fillId="7" borderId="16" xfId="0" applyFont="1" applyFill="1" applyBorder="1" applyAlignment="1">
      <alignment horizontal="justify" vertical="center" wrapText="1"/>
    </xf>
    <xf numFmtId="10" fontId="26" fillId="6" borderId="97" xfId="2" applyNumberFormat="1" applyFont="1" applyFill="1" applyBorder="1" applyAlignment="1">
      <alignment horizontal="center" vertical="center" wrapText="1"/>
    </xf>
    <xf numFmtId="0" fontId="11" fillId="6" borderId="8" xfId="0" applyFont="1" applyFill="1" applyBorder="1" applyAlignment="1">
      <alignment horizontal="center" vertical="center" wrapText="1"/>
    </xf>
    <xf numFmtId="44" fontId="4" fillId="9" borderId="87" xfId="1" applyFont="1" applyFill="1" applyBorder="1" applyAlignment="1">
      <alignment horizontal="center" vertical="center" wrapText="1"/>
    </xf>
    <xf numFmtId="44" fontId="3" fillId="9" borderId="84" xfId="1" applyFont="1" applyFill="1" applyBorder="1" applyAlignment="1">
      <alignment horizontal="center" vertical="center" wrapText="1"/>
    </xf>
    <xf numFmtId="44" fontId="3" fillId="9" borderId="87" xfId="1" applyFont="1" applyFill="1" applyBorder="1" applyAlignment="1">
      <alignment horizontal="center" vertical="center" wrapText="1"/>
    </xf>
    <xf numFmtId="0" fontId="30" fillId="7" borderId="97" xfId="0" applyFont="1" applyFill="1" applyBorder="1" applyAlignment="1">
      <alignment horizontal="justify" vertical="center" wrapText="1"/>
    </xf>
    <xf numFmtId="0" fontId="32" fillId="8" borderId="103" xfId="0" applyFont="1" applyFill="1" applyBorder="1" applyAlignment="1">
      <alignment horizontal="left" vertical="center" wrapText="1"/>
    </xf>
    <xf numFmtId="0" fontId="33" fillId="4" borderId="103" xfId="0" applyFont="1" applyFill="1" applyBorder="1" applyAlignment="1">
      <alignment horizontal="justify" vertical="center" wrapText="1"/>
    </xf>
    <xf numFmtId="0" fontId="34" fillId="6" borderId="103" xfId="0" applyFont="1" applyFill="1" applyBorder="1" applyAlignment="1">
      <alignment horizontal="justify" vertical="center" wrapText="1"/>
    </xf>
    <xf numFmtId="0" fontId="34" fillId="7" borderId="103" xfId="0" applyFont="1" applyFill="1" applyBorder="1" applyAlignment="1">
      <alignment horizontal="justify" vertical="center" wrapText="1"/>
    </xf>
    <xf numFmtId="0" fontId="34" fillId="7" borderId="108" xfId="0" applyFont="1" applyFill="1" applyBorder="1" applyAlignment="1">
      <alignment horizontal="justify" vertical="center" wrapText="1"/>
    </xf>
    <xf numFmtId="0" fontId="34" fillId="7" borderId="95" xfId="0" applyFont="1" applyFill="1" applyBorder="1" applyAlignment="1">
      <alignment horizontal="justify" vertical="center" wrapText="1"/>
    </xf>
    <xf numFmtId="0" fontId="34" fillId="6" borderId="108" xfId="0" applyFont="1" applyFill="1" applyBorder="1" applyAlignment="1">
      <alignment horizontal="justify" vertical="center" wrapText="1"/>
    </xf>
    <xf numFmtId="0" fontId="34" fillId="7" borderId="108" xfId="0" applyFont="1" applyFill="1" applyBorder="1" applyAlignment="1">
      <alignment horizontal="left" vertical="center" wrapText="1"/>
    </xf>
    <xf numFmtId="0" fontId="34" fillId="6" borderId="108" xfId="0" applyFont="1" applyFill="1" applyBorder="1" applyAlignment="1">
      <alignment horizontal="left" vertical="center" wrapText="1"/>
    </xf>
    <xf numFmtId="0" fontId="34" fillId="7" borderId="104" xfId="0" applyFont="1" applyFill="1" applyBorder="1" applyAlignment="1">
      <alignment horizontal="justify" vertical="center" wrapText="1"/>
    </xf>
    <xf numFmtId="3" fontId="14" fillId="9" borderId="23" xfId="0" applyNumberFormat="1" applyFont="1" applyFill="1" applyBorder="1" applyAlignment="1">
      <alignment horizontal="center" vertical="center" wrapText="1"/>
    </xf>
    <xf numFmtId="10" fontId="0" fillId="10" borderId="117" xfId="0" applyNumberFormat="1" applyFill="1" applyBorder="1" applyAlignment="1">
      <alignment horizontal="center" vertical="center" wrapText="1"/>
    </xf>
    <xf numFmtId="3" fontId="25" fillId="7" borderId="61" xfId="0" applyNumberFormat="1" applyFont="1" applyFill="1" applyBorder="1" applyAlignment="1">
      <alignment horizontal="center" vertical="center" wrapText="1"/>
    </xf>
    <xf numFmtId="10" fontId="35" fillId="10" borderId="113" xfId="0" applyNumberFormat="1" applyFont="1" applyFill="1" applyBorder="1" applyAlignment="1">
      <alignment horizontal="center" vertical="center" wrapText="1"/>
    </xf>
    <xf numFmtId="10" fontId="35" fillId="10" borderId="111" xfId="0" applyNumberFormat="1" applyFont="1" applyFill="1" applyBorder="1" applyAlignment="1">
      <alignment horizontal="center" vertical="center" wrapText="1"/>
    </xf>
    <xf numFmtId="3" fontId="35" fillId="9" borderId="114" xfId="0" applyNumberFormat="1" applyFont="1" applyFill="1" applyBorder="1" applyAlignment="1">
      <alignment horizontal="center" vertical="center" wrapText="1"/>
    </xf>
    <xf numFmtId="10" fontId="35" fillId="10" borderId="114" xfId="0" applyNumberFormat="1" applyFont="1" applyFill="1" applyBorder="1" applyAlignment="1">
      <alignment horizontal="center" vertical="center" wrapText="1"/>
    </xf>
    <xf numFmtId="3" fontId="35" fillId="9" borderId="111" xfId="0" applyNumberFormat="1" applyFont="1" applyFill="1" applyBorder="1" applyAlignment="1">
      <alignment horizontal="center" vertical="center" wrapText="1"/>
    </xf>
    <xf numFmtId="3" fontId="35" fillId="9" borderId="116" xfId="0" applyNumberFormat="1" applyFont="1" applyFill="1" applyBorder="1" applyAlignment="1">
      <alignment horizontal="center" vertical="center" wrapText="1"/>
    </xf>
    <xf numFmtId="10" fontId="35" fillId="10" borderId="115" xfId="0" applyNumberFormat="1" applyFont="1" applyFill="1" applyBorder="1" applyAlignment="1">
      <alignment horizontal="center" vertical="center" wrapText="1"/>
    </xf>
    <xf numFmtId="10" fontId="35" fillId="10" borderId="116" xfId="0" applyNumberFormat="1" applyFont="1" applyFill="1" applyBorder="1" applyAlignment="1">
      <alignment horizontal="center" vertical="center" wrapText="1"/>
    </xf>
    <xf numFmtId="44" fontId="2" fillId="9" borderId="88" xfId="1" applyFont="1" applyFill="1" applyBorder="1" applyAlignment="1">
      <alignment horizontal="center" vertical="center" wrapText="1"/>
    </xf>
    <xf numFmtId="0" fontId="2" fillId="0" borderId="70" xfId="0" applyFont="1" applyBorder="1" applyAlignment="1">
      <alignment horizontal="justify" vertical="center" wrapText="1"/>
    </xf>
    <xf numFmtId="0" fontId="2" fillId="0" borderId="95" xfId="0" applyFont="1" applyBorder="1" applyAlignment="1">
      <alignment horizontal="justify" vertical="center" wrapText="1"/>
    </xf>
    <xf numFmtId="0" fontId="2" fillId="0" borderId="103" xfId="0" applyFont="1" applyBorder="1" applyAlignment="1">
      <alignment horizontal="justify" vertical="center" wrapText="1"/>
    </xf>
    <xf numFmtId="0" fontId="2" fillId="0" borderId="97" xfId="0" applyFont="1" applyBorder="1" applyAlignment="1">
      <alignment horizontal="justify" vertical="center" wrapText="1"/>
    </xf>
    <xf numFmtId="0" fontId="2" fillId="0" borderId="64" xfId="0" applyFont="1" applyBorder="1" applyAlignment="1">
      <alignment horizontal="justify"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44" xfId="0"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38" xfId="0" applyFont="1" applyFill="1" applyBorder="1" applyAlignment="1">
      <alignment horizontal="center" vertical="center"/>
    </xf>
    <xf numFmtId="0" fontId="12" fillId="8" borderId="1" xfId="0" applyFont="1" applyFill="1" applyBorder="1" applyAlignment="1">
      <alignment horizontal="center" vertical="center" wrapText="1"/>
    </xf>
    <xf numFmtId="0" fontId="12" fillId="8" borderId="43"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24" fillId="0" borderId="0" xfId="0" applyFont="1" applyAlignment="1">
      <alignment horizontal="center" vertical="top" wrapText="1"/>
    </xf>
    <xf numFmtId="0" fontId="24" fillId="0" borderId="0" xfId="0" applyFont="1" applyAlignment="1">
      <alignment horizontal="center" vertical="top"/>
    </xf>
    <xf numFmtId="3" fontId="15" fillId="4" borderId="6" xfId="0" applyNumberFormat="1" applyFont="1" applyFill="1" applyBorder="1" applyAlignment="1">
      <alignment horizontal="center" vertical="center" wrapText="1"/>
    </xf>
    <xf numFmtId="3" fontId="15" fillId="4" borderId="7" xfId="0" applyNumberFormat="1" applyFont="1" applyFill="1" applyBorder="1" applyAlignment="1">
      <alignment horizontal="center" vertical="center" wrapText="1"/>
    </xf>
    <xf numFmtId="3" fontId="15" fillId="4" borderId="38" xfId="0" applyNumberFormat="1" applyFont="1" applyFill="1" applyBorder="1" applyAlignment="1">
      <alignment horizontal="center" vertical="center" wrapText="1"/>
    </xf>
    <xf numFmtId="0" fontId="10" fillId="5" borderId="8"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5" fillId="4" borderId="14" xfId="0" applyFont="1" applyFill="1" applyBorder="1" applyAlignment="1">
      <alignment horizontal="center" vertical="center" wrapText="1"/>
    </xf>
    <xf numFmtId="0" fontId="15" fillId="4" borderId="64" xfId="0" applyFont="1" applyFill="1" applyBorder="1" applyAlignment="1">
      <alignment horizontal="center" vertical="center" wrapText="1"/>
    </xf>
    <xf numFmtId="0" fontId="15" fillId="4" borderId="63" xfId="0" applyFont="1" applyFill="1" applyBorder="1" applyAlignment="1">
      <alignment horizontal="center" vertical="center" wrapText="1"/>
    </xf>
    <xf numFmtId="0" fontId="15" fillId="4" borderId="65" xfId="0" applyFont="1" applyFill="1" applyBorder="1" applyAlignment="1">
      <alignment horizontal="center" vertical="center" wrapText="1"/>
    </xf>
    <xf numFmtId="0" fontId="10" fillId="5" borderId="70" xfId="0" applyFont="1" applyFill="1" applyBorder="1" applyAlignment="1">
      <alignment horizontal="center" vertical="center" wrapText="1"/>
    </xf>
    <xf numFmtId="0" fontId="10" fillId="5" borderId="110"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43"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0" fillId="0" borderId="0" xfId="0" applyAlignment="1">
      <alignment horizontal="justify" vertical="center" wrapText="1"/>
    </xf>
    <xf numFmtId="0" fontId="0" fillId="0" borderId="0" xfId="0" applyFill="1"/>
    <xf numFmtId="0" fontId="11" fillId="0" borderId="0" xfId="0" applyFont="1" applyFill="1" applyAlignment="1">
      <alignment horizontal="center" vertical="center"/>
    </xf>
  </cellXfs>
  <cellStyles count="4">
    <cellStyle name="Moneda" xfId="1" builtinId="4"/>
    <cellStyle name="Normal" xfId="0" builtinId="0"/>
    <cellStyle name="Normal 2" xfId="3"/>
    <cellStyle name="Porcentaje" xfId="2" builtinId="5"/>
  </cellStyles>
  <dxfs count="123">
    <dxf>
      <font>
        <color rgb="FF9C5700"/>
      </font>
      <fill>
        <patternFill patternType="solid">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patternType="solid">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theme="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theme="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006100"/>
      </font>
      <fill>
        <patternFill patternType="solid">
          <bgColor rgb="FFC6EFCE"/>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theme="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theme="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591820</xdr:colOff>
      <xdr:row>1</xdr:row>
      <xdr:rowOff>90487</xdr:rowOff>
    </xdr:from>
    <xdr:to>
      <xdr:col>3</xdr:col>
      <xdr:colOff>909033</xdr:colOff>
      <xdr:row>8</xdr:row>
      <xdr:rowOff>29505</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883" y="280987"/>
          <a:ext cx="2531775" cy="2034518"/>
        </a:xfrm>
        <a:prstGeom prst="rect">
          <a:avLst/>
        </a:prstGeom>
      </xdr:spPr>
    </xdr:pic>
    <xdr:clientData/>
  </xdr:twoCellAnchor>
  <xdr:twoCellAnchor editAs="oneCell">
    <xdr:from>
      <xdr:col>3</xdr:col>
      <xdr:colOff>2078038</xdr:colOff>
      <xdr:row>1</xdr:row>
      <xdr:rowOff>53657</xdr:rowOff>
    </xdr:from>
    <xdr:to>
      <xdr:col>4</xdr:col>
      <xdr:colOff>913149</xdr:colOff>
      <xdr:row>7</xdr:row>
      <xdr:rowOff>148907</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73663" y="244157"/>
          <a:ext cx="2097424" cy="2000250"/>
        </a:xfrm>
        <a:prstGeom prst="rect">
          <a:avLst/>
        </a:prstGeom>
      </xdr:spPr>
    </xdr:pic>
    <xdr:clientData/>
  </xdr:twoCellAnchor>
  <xdr:oneCellAnchor>
    <xdr:from>
      <xdr:col>2</xdr:col>
      <xdr:colOff>427532</xdr:colOff>
      <xdr:row>80</xdr:row>
      <xdr:rowOff>186359</xdr:rowOff>
    </xdr:from>
    <xdr:ext cx="8030392" cy="3083891"/>
    <xdr:sp macro="" textlink="">
      <xdr:nvSpPr>
        <xdr:cNvPr id="5" name="CuadroTexto 4">
          <a:extLst>
            <a:ext uri="{FF2B5EF4-FFF2-40B4-BE49-F238E27FC236}">
              <a16:creationId xmlns="" xmlns:a16="http://schemas.microsoft.com/office/drawing/2014/main" id="{00000000-0008-0000-0000-000005000000}"/>
            </a:ext>
          </a:extLst>
        </xdr:cNvPr>
        <xdr:cNvSpPr txBox="1"/>
      </xdr:nvSpPr>
      <xdr:spPr>
        <a:xfrm>
          <a:off x="1316532" y="104358109"/>
          <a:ext cx="8030392" cy="30838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a:latin typeface="Arial" panose="020B0604020202020204" pitchFamily="34" charset="0"/>
              <a:cs typeface="Arial" panose="020B0604020202020204" pitchFamily="34" charset="0"/>
            </a:rPr>
            <a:t>_____________________________________</a:t>
          </a:r>
          <a:br>
            <a:rPr lang="es-MX" sz="2800">
              <a:latin typeface="Arial" panose="020B0604020202020204" pitchFamily="34" charset="0"/>
              <a:cs typeface="Arial" panose="020B0604020202020204" pitchFamily="34" charset="0"/>
            </a:rPr>
          </a:br>
          <a:r>
            <a:rPr lang="es-MX" sz="2800">
              <a:latin typeface="Arial" panose="020B0604020202020204" pitchFamily="34" charset="0"/>
              <a:cs typeface="Arial" panose="020B0604020202020204" pitchFamily="34" charset="0"/>
            </a:rPr>
            <a:t>Elaboró</a:t>
          </a:r>
        </a:p>
        <a:p>
          <a:pPr algn="ctr"/>
          <a:r>
            <a:rPr lang="es-MX" sz="2800" b="1">
              <a:latin typeface="Arial" panose="020B0604020202020204" pitchFamily="34" charset="0"/>
              <a:cs typeface="Arial" panose="020B0604020202020204" pitchFamily="34" charset="0"/>
            </a:rPr>
            <a:t>Dr.</a:t>
          </a:r>
          <a:r>
            <a:rPr lang="es-MX" sz="2800" b="1" baseline="0">
              <a:latin typeface="Arial" panose="020B0604020202020204" pitchFamily="34" charset="0"/>
              <a:cs typeface="Arial" panose="020B0604020202020204" pitchFamily="34" charset="0"/>
            </a:rPr>
            <a:t> </a:t>
          </a:r>
          <a:r>
            <a:rPr lang="es-MX" sz="2800" b="1">
              <a:latin typeface="Arial" panose="020B0604020202020204" pitchFamily="34" charset="0"/>
              <a:cs typeface="Arial" panose="020B0604020202020204" pitchFamily="34" charset="0"/>
            </a:rPr>
            <a:t>Gonzalo Alonso Ramírez Duarte</a:t>
          </a:r>
        </a:p>
        <a:p>
          <a:pPr algn="ctr"/>
          <a:r>
            <a:rPr lang="es-MX" sz="2800" b="0">
              <a:latin typeface="Arial" panose="020B0604020202020204" pitchFamily="34" charset="0"/>
              <a:cs typeface="Arial" panose="020B0604020202020204" pitchFamily="34" charset="0"/>
            </a:rPr>
            <a:t>Dirección Administrativa de la SMSCyT</a:t>
          </a:r>
        </a:p>
      </xdr:txBody>
    </xdr:sp>
    <xdr:clientData/>
  </xdr:oneCellAnchor>
  <xdr:oneCellAnchor>
    <xdr:from>
      <xdr:col>6</xdr:col>
      <xdr:colOff>742002</xdr:colOff>
      <xdr:row>80</xdr:row>
      <xdr:rowOff>947886</xdr:rowOff>
    </xdr:from>
    <xdr:ext cx="8704269" cy="2160155"/>
    <xdr:sp macro="" textlink="">
      <xdr:nvSpPr>
        <xdr:cNvPr id="8" name="CuadroTexto 7">
          <a:extLst>
            <a:ext uri="{FF2B5EF4-FFF2-40B4-BE49-F238E27FC236}">
              <a16:creationId xmlns="" xmlns:a16="http://schemas.microsoft.com/office/drawing/2014/main" id="{00000000-0008-0000-0000-000008000000}"/>
            </a:ext>
          </a:extLst>
        </xdr:cNvPr>
        <xdr:cNvSpPr txBox="1"/>
      </xdr:nvSpPr>
      <xdr:spPr>
        <a:xfrm>
          <a:off x="12743502" y="105119636"/>
          <a:ext cx="8704269" cy="216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0">
              <a:latin typeface="Arial" panose="020B0604020202020204" pitchFamily="34" charset="0"/>
              <a:cs typeface="Arial" panose="020B0604020202020204" pitchFamily="34" charset="0"/>
            </a:rPr>
            <a:t>__________________________________</a:t>
          </a:r>
        </a:p>
        <a:p>
          <a:pPr algn="ctr"/>
          <a:r>
            <a:rPr lang="es-MX" sz="2800" b="0">
              <a:latin typeface="Arial" panose="020B0604020202020204" pitchFamily="34" charset="0"/>
              <a:cs typeface="Arial" panose="020B0604020202020204" pitchFamily="34" charset="0"/>
            </a:rPr>
            <a:t>Seguimiento y Control</a:t>
          </a:r>
        </a:p>
        <a:p>
          <a:pPr algn="ctr"/>
          <a:r>
            <a:rPr lang="es-MX" sz="2800" b="1">
              <a:latin typeface="Arial" panose="020B0604020202020204" pitchFamily="34" charset="0"/>
              <a:cs typeface="Arial" panose="020B0604020202020204" pitchFamily="34" charset="0"/>
            </a:rPr>
            <a:t>Lic. Cinthia Vanessa Moreno Kú </a:t>
          </a:r>
          <a:br>
            <a:rPr lang="es-MX" sz="2800" b="1">
              <a:latin typeface="Arial" panose="020B0604020202020204" pitchFamily="34" charset="0"/>
              <a:cs typeface="Arial" panose="020B0604020202020204" pitchFamily="34" charset="0"/>
            </a:rPr>
          </a:br>
          <a:r>
            <a:rPr lang="es-MX" sz="2800" b="0">
              <a:latin typeface="Arial" panose="020B0604020202020204" pitchFamily="34" charset="0"/>
              <a:cs typeface="Arial" panose="020B0604020202020204" pitchFamily="34" charset="0"/>
            </a:rPr>
            <a:t>Dirección de Vinculación y Seguimiento con Instancias.</a:t>
          </a:r>
          <a:endParaRPr lang="es-MX" sz="2800" b="0">
            <a:effectLst/>
            <a:latin typeface="Arial" panose="020B0604020202020204" pitchFamily="34" charset="0"/>
            <a:cs typeface="Arial" panose="020B0604020202020204" pitchFamily="34" charset="0"/>
          </a:endParaRPr>
        </a:p>
      </xdr:txBody>
    </xdr:sp>
    <xdr:clientData/>
  </xdr:oneCellAnchor>
  <xdr:oneCellAnchor>
    <xdr:from>
      <xdr:col>13</xdr:col>
      <xdr:colOff>1395905</xdr:colOff>
      <xdr:row>80</xdr:row>
      <xdr:rowOff>865270</xdr:rowOff>
    </xdr:from>
    <xdr:ext cx="7900098" cy="1797401"/>
    <xdr:sp macro="" textlink="">
      <xdr:nvSpPr>
        <xdr:cNvPr id="9" name="CuadroTexto 8">
          <a:extLst>
            <a:ext uri="{FF2B5EF4-FFF2-40B4-BE49-F238E27FC236}">
              <a16:creationId xmlns="" xmlns:a16="http://schemas.microsoft.com/office/drawing/2014/main" id="{00000000-0008-0000-0000-000009000000}"/>
            </a:ext>
          </a:extLst>
        </xdr:cNvPr>
        <xdr:cNvSpPr txBox="1"/>
      </xdr:nvSpPr>
      <xdr:spPr>
        <a:xfrm>
          <a:off x="25557655" y="105037020"/>
          <a:ext cx="7900098" cy="1797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a:latin typeface="Arial" panose="020B0604020202020204" pitchFamily="34" charset="0"/>
              <a:cs typeface="Arial" panose="020B0604020202020204" pitchFamily="34" charset="0"/>
            </a:rPr>
            <a:t>______________________________________</a:t>
          </a:r>
        </a:p>
        <a:p>
          <a:pPr algn="ctr"/>
          <a:r>
            <a:rPr lang="es-MX" sz="2800">
              <a:latin typeface="Arial" panose="020B0604020202020204" pitchFamily="34" charset="0"/>
              <a:cs typeface="Arial" panose="020B0604020202020204" pitchFamily="34" charset="0"/>
            </a:rPr>
            <a:t>Revisó</a:t>
          </a:r>
        </a:p>
        <a:p>
          <a:pPr algn="ctr"/>
          <a:r>
            <a:rPr lang="es-MX" sz="2800" b="1">
              <a:solidFill>
                <a:schemeClr val="tx1"/>
              </a:solidFill>
              <a:effectLst/>
              <a:latin typeface="Arial" panose="020B0604020202020204" pitchFamily="34" charset="0"/>
              <a:ea typeface="+mn-ea"/>
              <a:cs typeface="Arial" panose="020B0604020202020204" pitchFamily="34" charset="0"/>
            </a:rPr>
            <a:t>Mtro. Enrique E. Encalada Sánchez</a:t>
          </a:r>
          <a:endParaRPr lang="es-MX" sz="2800" b="1">
            <a:effectLst/>
            <a:latin typeface="Arial" panose="020B0604020202020204" pitchFamily="34" charset="0"/>
            <a:cs typeface="Arial" panose="020B0604020202020204" pitchFamily="34" charset="0"/>
          </a:endParaRPr>
        </a:p>
        <a:p>
          <a:pPr algn="ctr"/>
          <a:r>
            <a:rPr lang="es-MX" sz="2800" b="0">
              <a:solidFill>
                <a:schemeClr val="tx1"/>
              </a:solidFill>
              <a:effectLst/>
              <a:latin typeface="Arial" panose="020B0604020202020204" pitchFamily="34" charset="0"/>
              <a:ea typeface="+mn-ea"/>
              <a:cs typeface="Arial" panose="020B0604020202020204" pitchFamily="34" charset="0"/>
            </a:rPr>
            <a:t>Dirección de Planeación de la DGPM</a:t>
          </a:r>
          <a:endParaRPr lang="es-MX" sz="2800" b="0">
            <a:effectLst/>
            <a:latin typeface="Arial" panose="020B0604020202020204" pitchFamily="34" charset="0"/>
            <a:cs typeface="Arial" panose="020B0604020202020204" pitchFamily="34" charset="0"/>
          </a:endParaRPr>
        </a:p>
      </xdr:txBody>
    </xdr:sp>
    <xdr:clientData/>
  </xdr:oneCellAnchor>
  <xdr:oneCellAnchor>
    <xdr:from>
      <xdr:col>21</xdr:col>
      <xdr:colOff>236992</xdr:colOff>
      <xdr:row>80</xdr:row>
      <xdr:rowOff>773457</xdr:rowOff>
    </xdr:from>
    <xdr:ext cx="8552236" cy="2157001"/>
    <xdr:sp macro="" textlink="">
      <xdr:nvSpPr>
        <xdr:cNvPr id="10" name="CuadroTexto 9">
          <a:extLst>
            <a:ext uri="{FF2B5EF4-FFF2-40B4-BE49-F238E27FC236}">
              <a16:creationId xmlns="" xmlns:a16="http://schemas.microsoft.com/office/drawing/2014/main" id="{00000000-0008-0000-0000-00000A000000}"/>
            </a:ext>
          </a:extLst>
        </xdr:cNvPr>
        <xdr:cNvSpPr txBox="1"/>
      </xdr:nvSpPr>
      <xdr:spPr>
        <a:xfrm>
          <a:off x="37574992" y="104945207"/>
          <a:ext cx="8552236" cy="2157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800">
              <a:latin typeface="Arial" panose="020B0604020202020204" pitchFamily="34" charset="0"/>
              <a:cs typeface="Arial" panose="020B0604020202020204" pitchFamily="34" charset="0"/>
            </a:rPr>
            <a:t>__________________________________________</a:t>
          </a:r>
        </a:p>
        <a:p>
          <a:pPr algn="ctr"/>
          <a:r>
            <a:rPr lang="es-MX" sz="2800">
              <a:latin typeface="Arial" panose="020B0604020202020204" pitchFamily="34" charset="0"/>
              <a:cs typeface="Arial" panose="020B0604020202020204" pitchFamily="34" charset="0"/>
            </a:rPr>
            <a:t>Autorizó</a:t>
          </a:r>
        </a:p>
        <a:p>
          <a:pPr algn="ctr"/>
          <a:r>
            <a:rPr lang="es-MX" sz="2800" b="1">
              <a:latin typeface="Arial" panose="020B0604020202020204" pitchFamily="34" charset="0"/>
              <a:cs typeface="Arial" panose="020B0604020202020204" pitchFamily="34" charset="0"/>
            </a:rPr>
            <a:t>CAP. CORB. IM. José Pablo Mathey Cruz</a:t>
          </a:r>
        </a:p>
        <a:p>
          <a:pPr algn="ctr"/>
          <a:r>
            <a:rPr lang="es-MX" sz="2800" b="0">
              <a:latin typeface="Arial" panose="020B0604020202020204" pitchFamily="34" charset="0"/>
              <a:cs typeface="Arial" panose="020B0604020202020204" pitchFamily="34" charset="0"/>
            </a:rPr>
            <a:t>Secretaria Municipal de Seguridad Ciudadana y Tránsito</a:t>
          </a:r>
        </a:p>
      </xdr:txBody>
    </xdr:sp>
    <xdr:clientData/>
  </xdr:oneCellAnchor>
  <xdr:twoCellAnchor editAs="oneCell">
    <xdr:from>
      <xdr:col>23</xdr:col>
      <xdr:colOff>904873</xdr:colOff>
      <xdr:row>0</xdr:row>
      <xdr:rowOff>95250</xdr:rowOff>
    </xdr:from>
    <xdr:to>
      <xdr:col>23</xdr:col>
      <xdr:colOff>3333748</xdr:colOff>
      <xdr:row>8</xdr:row>
      <xdr:rowOff>47625</xdr:rowOff>
    </xdr:to>
    <xdr:pic>
      <xdr:nvPicPr>
        <xdr:cNvPr id="11" name="Imagen 10">
          <a:extLst>
            <a:ext uri="{FF2B5EF4-FFF2-40B4-BE49-F238E27FC236}">
              <a16:creationId xmlns="" xmlns:a16="http://schemas.microsoft.com/office/drawing/2014/main" id="{00000000-0008-0000-0000-00000B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12" t="3760" r="71005" b="-565"/>
        <a:stretch/>
      </xdr:blipFill>
      <xdr:spPr>
        <a:xfrm>
          <a:off x="41457561" y="95250"/>
          <a:ext cx="2428875" cy="2238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
  <sheetViews>
    <sheetView tabSelected="1" view="pageBreakPreview" topLeftCell="A23" zoomScale="30" zoomScaleNormal="40" zoomScaleSheetLayoutView="30" workbookViewId="0">
      <selection activeCell="A28" sqref="A28:A43"/>
    </sheetView>
  </sheetViews>
  <sheetFormatPr baseColWidth="10" defaultColWidth="11.42578125" defaultRowHeight="15"/>
  <cols>
    <col min="2" max="2" width="1.7109375" customWidth="1"/>
    <col min="3" max="3" width="33.28515625" customWidth="1"/>
    <col min="4" max="4" width="49" customWidth="1"/>
    <col min="5" max="5" width="55.28515625" customWidth="1"/>
    <col min="6" max="6" width="28.85546875" customWidth="1"/>
    <col min="7" max="7" width="36.7109375" customWidth="1"/>
    <col min="8" max="8" width="24.85546875" customWidth="1"/>
    <col min="9" max="9" width="24.140625" customWidth="1"/>
    <col min="10" max="10" width="23.5703125" customWidth="1"/>
    <col min="11" max="11" width="25.42578125" customWidth="1"/>
    <col min="12" max="12" width="23.5703125" customWidth="1"/>
    <col min="13" max="13" width="23.7109375" customWidth="1"/>
    <col min="14" max="14" width="26" customWidth="1"/>
    <col min="15" max="16" width="24.85546875" customWidth="1"/>
    <col min="17" max="17" width="23.7109375" customWidth="1"/>
    <col min="18" max="20" width="24.85546875" customWidth="1"/>
    <col min="21" max="21" width="23.5703125" customWidth="1"/>
    <col min="22" max="22" width="24.7109375" customWidth="1"/>
    <col min="23" max="23" width="23.5703125" customWidth="1"/>
    <col min="24" max="24" width="108.7109375" customWidth="1"/>
    <col min="25" max="25" width="1.7109375" customWidth="1"/>
  </cols>
  <sheetData>
    <row r="1" spans="3:24" ht="15.75" thickBot="1"/>
    <row r="2" spans="3:24" ht="30" customHeight="1">
      <c r="F2" s="199" t="s">
        <v>0</v>
      </c>
      <c r="G2" s="200"/>
      <c r="H2" s="200"/>
      <c r="I2" s="200"/>
      <c r="J2" s="200"/>
      <c r="K2" s="200"/>
      <c r="L2" s="200"/>
      <c r="M2" s="200"/>
      <c r="N2" s="200"/>
      <c r="O2" s="200"/>
      <c r="P2" s="200"/>
      <c r="Q2" s="200"/>
      <c r="R2" s="200"/>
      <c r="S2" s="200"/>
      <c r="T2" s="201"/>
    </row>
    <row r="3" spans="3:24" ht="30" customHeight="1">
      <c r="F3" s="202" t="s">
        <v>194</v>
      </c>
      <c r="G3" s="203"/>
      <c r="H3" s="203"/>
      <c r="I3" s="203"/>
      <c r="J3" s="203"/>
      <c r="K3" s="203"/>
      <c r="L3" s="203"/>
      <c r="M3" s="203"/>
      <c r="N3" s="203"/>
      <c r="O3" s="203"/>
      <c r="P3" s="203"/>
      <c r="Q3" s="203"/>
      <c r="R3" s="203"/>
      <c r="S3" s="203"/>
      <c r="T3" s="204"/>
    </row>
    <row r="4" spans="3:24" ht="30" customHeight="1">
      <c r="F4" s="202" t="s">
        <v>195</v>
      </c>
      <c r="G4" s="203"/>
      <c r="H4" s="203"/>
      <c r="I4" s="203"/>
      <c r="J4" s="203"/>
      <c r="K4" s="203"/>
      <c r="L4" s="203"/>
      <c r="M4" s="203"/>
      <c r="N4" s="203"/>
      <c r="O4" s="203"/>
      <c r="P4" s="203"/>
      <c r="Q4" s="203"/>
      <c r="R4" s="203"/>
      <c r="S4" s="203"/>
      <c r="T4" s="204"/>
    </row>
    <row r="5" spans="3:24" ht="30" customHeight="1">
      <c r="F5" s="202" t="s">
        <v>255</v>
      </c>
      <c r="G5" s="203"/>
      <c r="H5" s="203"/>
      <c r="I5" s="203"/>
      <c r="J5" s="203"/>
      <c r="K5" s="203"/>
      <c r="L5" s="203"/>
      <c r="M5" s="203"/>
      <c r="N5" s="203"/>
      <c r="O5" s="203"/>
      <c r="P5" s="203"/>
      <c r="Q5" s="203"/>
      <c r="R5" s="203"/>
      <c r="S5" s="203"/>
      <c r="T5" s="204"/>
    </row>
    <row r="6" spans="3:24" ht="15.75" customHeight="1" thickBot="1">
      <c r="F6" s="5"/>
      <c r="G6" s="6"/>
      <c r="H6" s="6"/>
      <c r="I6" s="6"/>
      <c r="J6" s="6"/>
      <c r="K6" s="6"/>
      <c r="L6" s="6"/>
      <c r="M6" s="6"/>
      <c r="N6" s="6"/>
      <c r="O6" s="6"/>
      <c r="P6" s="6"/>
      <c r="Q6" s="6"/>
      <c r="R6" s="6"/>
      <c r="S6" s="6"/>
      <c r="T6" s="50"/>
    </row>
    <row r="9" spans="3:24" ht="15.75" thickBot="1"/>
    <row r="10" spans="3:24" ht="41.25" customHeight="1" thickBot="1">
      <c r="H10" s="205" t="s">
        <v>1</v>
      </c>
      <c r="I10" s="206"/>
      <c r="J10" s="206"/>
      <c r="K10" s="206"/>
      <c r="L10" s="206"/>
      <c r="M10" s="206"/>
      <c r="N10" s="206"/>
      <c r="O10" s="206"/>
      <c r="P10" s="206"/>
      <c r="Q10" s="206"/>
      <c r="R10" s="206"/>
      <c r="S10" s="206"/>
      <c r="T10" s="206"/>
      <c r="U10" s="206"/>
      <c r="V10" s="206"/>
      <c r="W10" s="207"/>
    </row>
    <row r="11" spans="3:24" ht="42" customHeight="1" thickBot="1">
      <c r="C11" s="217" t="s">
        <v>2</v>
      </c>
      <c r="D11" s="217" t="s">
        <v>3</v>
      </c>
      <c r="E11" s="228" t="s">
        <v>4</v>
      </c>
      <c r="F11" s="229"/>
      <c r="G11" s="230"/>
      <c r="H11" s="231" t="s">
        <v>5</v>
      </c>
      <c r="I11" s="232"/>
      <c r="J11" s="232"/>
      <c r="K11" s="232"/>
      <c r="L11" s="233"/>
      <c r="M11" s="234" t="s">
        <v>6</v>
      </c>
      <c r="N11" s="235"/>
      <c r="O11" s="235"/>
      <c r="P11" s="236"/>
      <c r="Q11" s="237" t="s">
        <v>7</v>
      </c>
      <c r="R11" s="237"/>
      <c r="S11" s="237"/>
      <c r="T11" s="238"/>
      <c r="U11" s="239" t="s">
        <v>8</v>
      </c>
      <c r="V11" s="240"/>
      <c r="W11" s="240"/>
      <c r="X11" s="223" t="s">
        <v>193</v>
      </c>
    </row>
    <row r="12" spans="3:24" ht="172.5" customHeight="1" thickBot="1">
      <c r="C12" s="218"/>
      <c r="D12" s="218"/>
      <c r="E12" s="7" t="s">
        <v>9</v>
      </c>
      <c r="F12" s="7" t="s">
        <v>10</v>
      </c>
      <c r="G12" s="108" t="s">
        <v>11</v>
      </c>
      <c r="H12" s="167" t="s">
        <v>12</v>
      </c>
      <c r="I12" s="46" t="s">
        <v>13</v>
      </c>
      <c r="J12" s="47" t="s">
        <v>14</v>
      </c>
      <c r="K12" s="48" t="s">
        <v>15</v>
      </c>
      <c r="L12" s="49" t="s">
        <v>16</v>
      </c>
      <c r="M12" s="46" t="s">
        <v>13</v>
      </c>
      <c r="N12" s="47" t="s">
        <v>14</v>
      </c>
      <c r="O12" s="48" t="s">
        <v>15</v>
      </c>
      <c r="P12" s="49" t="s">
        <v>16</v>
      </c>
      <c r="Q12" s="156" t="s">
        <v>13</v>
      </c>
      <c r="R12" s="157" t="s">
        <v>14</v>
      </c>
      <c r="S12" s="158" t="s">
        <v>15</v>
      </c>
      <c r="T12" s="159" t="s">
        <v>16</v>
      </c>
      <c r="U12" s="119" t="s">
        <v>14</v>
      </c>
      <c r="V12" s="51" t="s">
        <v>15</v>
      </c>
      <c r="W12" s="129" t="s">
        <v>16</v>
      </c>
      <c r="X12" s="224"/>
    </row>
    <row r="13" spans="3:24" ht="181.5" customHeight="1">
      <c r="C13" s="8" t="s">
        <v>17</v>
      </c>
      <c r="D13" s="9" t="s">
        <v>18</v>
      </c>
      <c r="E13" s="165" t="s">
        <v>197</v>
      </c>
      <c r="F13" s="10" t="s">
        <v>19</v>
      </c>
      <c r="G13" s="11" t="s">
        <v>20</v>
      </c>
      <c r="H13" s="166">
        <v>0.78339999999999999</v>
      </c>
      <c r="I13" s="160">
        <v>0.78339999999999999</v>
      </c>
      <c r="J13" s="161">
        <v>0.78339999999999999</v>
      </c>
      <c r="K13" s="161">
        <v>0.78339999999999999</v>
      </c>
      <c r="L13" s="162">
        <v>0.78339999999999999</v>
      </c>
      <c r="M13" s="163">
        <v>0.83499999999999996</v>
      </c>
      <c r="N13" s="164">
        <v>0.83499999999999996</v>
      </c>
      <c r="O13" s="164">
        <v>0.83499999999999996</v>
      </c>
      <c r="P13" s="164">
        <v>0.78</v>
      </c>
      <c r="Q13" s="185">
        <f>IFERROR(M13/I13,"NO APLICA")</f>
        <v>1.0658667347459791</v>
      </c>
      <c r="R13" s="186">
        <f>IFERROR(N13/J13,"NO APLICA")</f>
        <v>1.0658667347459791</v>
      </c>
      <c r="S13" s="186">
        <f>IFERROR(O13/K13,"NO APLICA")</f>
        <v>1.0658667347459791</v>
      </c>
      <c r="T13" s="186">
        <f>IFERROR(P13/L13,"NO APLICA")</f>
        <v>0.99565994383456735</v>
      </c>
      <c r="U13" s="185">
        <f t="shared" ref="U13:W76" si="0">IFERROR(((M13+N13)/(I13+J13)),"100%")</f>
        <v>1.0658667347459791</v>
      </c>
      <c r="V13" s="185">
        <f t="shared" si="0"/>
        <v>1.0658667347459791</v>
      </c>
      <c r="W13" s="185">
        <f t="shared" si="0"/>
        <v>1.0307633392902731</v>
      </c>
      <c r="X13" s="171" t="s">
        <v>318</v>
      </c>
    </row>
    <row r="14" spans="3:24" ht="50.25" hidden="1" customHeight="1">
      <c r="C14" s="210" t="s">
        <v>21</v>
      </c>
      <c r="D14" s="211"/>
      <c r="E14" s="211"/>
      <c r="F14" s="211"/>
      <c r="G14" s="211"/>
      <c r="H14" s="132"/>
      <c r="I14" s="133"/>
      <c r="J14" s="134"/>
      <c r="K14" s="134"/>
      <c r="L14" s="135"/>
      <c r="M14" s="147"/>
      <c r="N14" s="148"/>
      <c r="O14" s="140"/>
      <c r="P14" s="141"/>
      <c r="Q14" s="185" t="str">
        <f>IFERROR((M14/I14),"100%")</f>
        <v>100%</v>
      </c>
      <c r="R14" s="186" t="str">
        <f t="shared" ref="R14:S32" si="1">IFERROR(N14/J14,"NO APLICA")</f>
        <v>NO APLICA</v>
      </c>
      <c r="S14" s="189"/>
      <c r="T14" s="187"/>
      <c r="U14" s="185" t="str">
        <f t="shared" si="0"/>
        <v>100%</v>
      </c>
      <c r="V14" s="186"/>
      <c r="W14" s="188"/>
      <c r="X14" s="172"/>
    </row>
    <row r="15" spans="3:24" ht="186.75" customHeight="1">
      <c r="C15" s="12" t="s">
        <v>22</v>
      </c>
      <c r="D15" s="13" t="s">
        <v>23</v>
      </c>
      <c r="E15" s="13" t="s">
        <v>24</v>
      </c>
      <c r="F15" s="14" t="s">
        <v>25</v>
      </c>
      <c r="G15" s="15" t="s">
        <v>26</v>
      </c>
      <c r="H15" s="136">
        <v>9208</v>
      </c>
      <c r="I15" s="137">
        <v>2128</v>
      </c>
      <c r="J15" s="138">
        <v>2265</v>
      </c>
      <c r="K15" s="138">
        <v>2509</v>
      </c>
      <c r="L15" s="139">
        <v>2306</v>
      </c>
      <c r="M15" s="147">
        <v>2345</v>
      </c>
      <c r="N15" s="148">
        <v>2473</v>
      </c>
      <c r="O15" s="148">
        <v>2217</v>
      </c>
      <c r="P15" s="149">
        <v>2137</v>
      </c>
      <c r="Q15" s="185">
        <f t="shared" ref="Q15:Q16" si="2">IFERROR((M15/I15),"100%")</f>
        <v>1.1019736842105263</v>
      </c>
      <c r="R15" s="186">
        <f t="shared" ref="R15:T22" si="3">IFERROR(N15/J15,"NO APLICA")</f>
        <v>1.091832229580574</v>
      </c>
      <c r="S15" s="186">
        <f t="shared" si="3"/>
        <v>0.8836189717018732</v>
      </c>
      <c r="T15" s="186">
        <f t="shared" si="3"/>
        <v>0.92671292281006068</v>
      </c>
      <c r="U15" s="185">
        <f t="shared" si="0"/>
        <v>1.0967448213066242</v>
      </c>
      <c r="V15" s="186">
        <f t="shared" ref="V15:V76" si="4">IFERROR(((M15+N15+O15)/(I15+J15+K15)),"100%")</f>
        <v>1.0192697768762677</v>
      </c>
      <c r="W15" s="186">
        <f>IFERROR(((M15+N15+O15+P15)/(I15+J15+K15+L15)),"100%")</f>
        <v>0.9960903562119896</v>
      </c>
      <c r="X15" s="173" t="s">
        <v>256</v>
      </c>
    </row>
    <row r="16" spans="3:24" ht="140.1" customHeight="1">
      <c r="C16" s="16" t="s">
        <v>27</v>
      </c>
      <c r="D16" s="17" t="s">
        <v>28</v>
      </c>
      <c r="E16" s="17" t="s">
        <v>29</v>
      </c>
      <c r="F16" s="18" t="s">
        <v>25</v>
      </c>
      <c r="G16" s="19" t="s">
        <v>30</v>
      </c>
      <c r="H16" s="142">
        <v>2074</v>
      </c>
      <c r="I16" s="143">
        <v>519</v>
      </c>
      <c r="J16" s="144">
        <v>526</v>
      </c>
      <c r="K16" s="144">
        <v>524</v>
      </c>
      <c r="L16" s="145">
        <v>505</v>
      </c>
      <c r="M16" s="147">
        <v>692</v>
      </c>
      <c r="N16" s="148">
        <v>438</v>
      </c>
      <c r="O16" s="148">
        <v>1019</v>
      </c>
      <c r="P16" s="149">
        <v>642</v>
      </c>
      <c r="Q16" s="185">
        <f t="shared" si="2"/>
        <v>1.3333333333333333</v>
      </c>
      <c r="R16" s="186">
        <f t="shared" si="3"/>
        <v>0.83269961977186313</v>
      </c>
      <c r="S16" s="186">
        <f t="shared" si="3"/>
        <v>1.9446564885496183</v>
      </c>
      <c r="T16" s="186">
        <f t="shared" si="3"/>
        <v>1.2712871287128713</v>
      </c>
      <c r="U16" s="185">
        <f t="shared" ref="U16" si="5">IFERROR(((M16+N16)/(I16+J16)),"100%")</f>
        <v>1.0813397129186604</v>
      </c>
      <c r="V16" s="186">
        <f t="shared" si="4"/>
        <v>1.3696622052262588</v>
      </c>
      <c r="W16" s="186">
        <f t="shared" ref="W16:W45" si="6">IFERROR(((M16+N16+O16+P16)/(I16+J16+K16+L16)),"100%")</f>
        <v>1.345708775313404</v>
      </c>
      <c r="X16" s="174" t="s">
        <v>257</v>
      </c>
    </row>
    <row r="17" spans="1:24" ht="140.1" customHeight="1">
      <c r="C17" s="20" t="s">
        <v>31</v>
      </c>
      <c r="D17" s="21" t="s">
        <v>32</v>
      </c>
      <c r="E17" s="22" t="s">
        <v>33</v>
      </c>
      <c r="F17" s="23" t="s">
        <v>25</v>
      </c>
      <c r="G17" s="24" t="s">
        <v>34</v>
      </c>
      <c r="H17" s="146">
        <v>345</v>
      </c>
      <c r="I17" s="147">
        <v>90</v>
      </c>
      <c r="J17" s="148">
        <v>90</v>
      </c>
      <c r="K17" s="148">
        <v>90</v>
      </c>
      <c r="L17" s="149">
        <v>75</v>
      </c>
      <c r="M17" s="147">
        <v>178</v>
      </c>
      <c r="N17" s="148">
        <v>43</v>
      </c>
      <c r="O17" s="148">
        <v>39</v>
      </c>
      <c r="P17" s="149">
        <v>282</v>
      </c>
      <c r="Q17" s="185">
        <f t="shared" ref="Q17" si="7">IFERROR((M17/I17),"100%")</f>
        <v>1.9777777777777779</v>
      </c>
      <c r="R17" s="186">
        <f t="shared" ref="R17" si="8">IFERROR(N17/J17,"NO APLICA")</f>
        <v>0.4777777777777778</v>
      </c>
      <c r="S17" s="186">
        <f t="shared" si="3"/>
        <v>0.43333333333333335</v>
      </c>
      <c r="T17" s="186">
        <f t="shared" si="3"/>
        <v>3.76</v>
      </c>
      <c r="U17" s="185">
        <f t="shared" si="0"/>
        <v>1.2277777777777779</v>
      </c>
      <c r="V17" s="186">
        <f t="shared" si="4"/>
        <v>0.96296296296296291</v>
      </c>
      <c r="W17" s="186">
        <f t="shared" si="6"/>
        <v>1.5710144927536231</v>
      </c>
      <c r="X17" s="175" t="s">
        <v>258</v>
      </c>
    </row>
    <row r="18" spans="1:24" ht="140.1" customHeight="1">
      <c r="C18" s="20" t="s">
        <v>31</v>
      </c>
      <c r="D18" s="21" t="s">
        <v>35</v>
      </c>
      <c r="E18" s="25" t="s">
        <v>36</v>
      </c>
      <c r="F18" s="26" t="s">
        <v>25</v>
      </c>
      <c r="G18" s="24" t="s">
        <v>37</v>
      </c>
      <c r="H18" s="146">
        <v>512</v>
      </c>
      <c r="I18" s="147">
        <v>128</v>
      </c>
      <c r="J18" s="148">
        <v>128</v>
      </c>
      <c r="K18" s="148">
        <v>128</v>
      </c>
      <c r="L18" s="149">
        <v>128</v>
      </c>
      <c r="M18" s="147">
        <v>120</v>
      </c>
      <c r="N18" s="148">
        <v>102</v>
      </c>
      <c r="O18" s="148">
        <v>151</v>
      </c>
      <c r="P18" s="149">
        <v>160</v>
      </c>
      <c r="Q18" s="185">
        <f t="shared" ref="Q18:Q20" si="9">IFERROR((M18/I18),"100%")</f>
        <v>0.9375</v>
      </c>
      <c r="R18" s="186">
        <f t="shared" ref="R18:R20" si="10">IFERROR(N18/J18,"NO APLICA")</f>
        <v>0.796875</v>
      </c>
      <c r="S18" s="186">
        <f t="shared" si="3"/>
        <v>1.1796875</v>
      </c>
      <c r="T18" s="186">
        <f t="shared" si="3"/>
        <v>1.25</v>
      </c>
      <c r="U18" s="185">
        <f t="shared" si="0"/>
        <v>0.8671875</v>
      </c>
      <c r="V18" s="186">
        <f t="shared" si="4"/>
        <v>0.97135416666666663</v>
      </c>
      <c r="W18" s="186">
        <f t="shared" si="6"/>
        <v>1.041015625</v>
      </c>
      <c r="X18" s="175" t="s">
        <v>259</v>
      </c>
    </row>
    <row r="19" spans="1:24" ht="140.1" customHeight="1">
      <c r="C19" s="20" t="s">
        <v>31</v>
      </c>
      <c r="D19" s="27" t="s">
        <v>38</v>
      </c>
      <c r="E19" s="28" t="s">
        <v>39</v>
      </c>
      <c r="F19" s="29" t="s">
        <v>25</v>
      </c>
      <c r="G19" s="30" t="s">
        <v>40</v>
      </c>
      <c r="H19" s="146">
        <v>840</v>
      </c>
      <c r="I19" s="147">
        <v>210</v>
      </c>
      <c r="J19" s="148">
        <v>210</v>
      </c>
      <c r="K19" s="148">
        <v>210</v>
      </c>
      <c r="L19" s="149">
        <v>210</v>
      </c>
      <c r="M19" s="147">
        <v>236</v>
      </c>
      <c r="N19" s="148">
        <v>76</v>
      </c>
      <c r="O19" s="148">
        <v>379</v>
      </c>
      <c r="P19" s="149">
        <v>170</v>
      </c>
      <c r="Q19" s="185">
        <f t="shared" si="9"/>
        <v>1.1238095238095238</v>
      </c>
      <c r="R19" s="186">
        <f t="shared" si="10"/>
        <v>0.3619047619047619</v>
      </c>
      <c r="S19" s="186">
        <f t="shared" si="3"/>
        <v>1.8047619047619048</v>
      </c>
      <c r="T19" s="186">
        <f t="shared" si="3"/>
        <v>0.80952380952380953</v>
      </c>
      <c r="U19" s="185">
        <f t="shared" si="0"/>
        <v>0.74285714285714288</v>
      </c>
      <c r="V19" s="186">
        <f t="shared" si="4"/>
        <v>1.0968253968253969</v>
      </c>
      <c r="W19" s="186">
        <f t="shared" si="6"/>
        <v>1.0249999999999999</v>
      </c>
      <c r="X19" s="175" t="s">
        <v>260</v>
      </c>
    </row>
    <row r="20" spans="1:24" ht="140.1" customHeight="1">
      <c r="C20" s="20" t="s">
        <v>31</v>
      </c>
      <c r="D20" s="31" t="s">
        <v>41</v>
      </c>
      <c r="E20" s="32" t="s">
        <v>42</v>
      </c>
      <c r="F20" s="33" t="s">
        <v>25</v>
      </c>
      <c r="G20" s="34" t="s">
        <v>43</v>
      </c>
      <c r="H20" s="146">
        <v>170</v>
      </c>
      <c r="I20" s="147">
        <v>42</v>
      </c>
      <c r="J20" s="148">
        <v>44</v>
      </c>
      <c r="K20" s="148">
        <v>42</v>
      </c>
      <c r="L20" s="149">
        <v>42</v>
      </c>
      <c r="M20" s="147">
        <v>102</v>
      </c>
      <c r="N20" s="148">
        <v>151</v>
      </c>
      <c r="O20" s="148">
        <v>429</v>
      </c>
      <c r="P20" s="149">
        <v>25</v>
      </c>
      <c r="Q20" s="185">
        <f t="shared" si="9"/>
        <v>2.4285714285714284</v>
      </c>
      <c r="R20" s="186">
        <f t="shared" si="10"/>
        <v>3.4318181818181817</v>
      </c>
      <c r="S20" s="186">
        <f t="shared" si="3"/>
        <v>10.214285714285714</v>
      </c>
      <c r="T20" s="186">
        <f t="shared" si="3"/>
        <v>0.59523809523809523</v>
      </c>
      <c r="U20" s="185">
        <f t="shared" si="0"/>
        <v>2.941860465116279</v>
      </c>
      <c r="V20" s="186">
        <f t="shared" si="4"/>
        <v>5.328125</v>
      </c>
      <c r="W20" s="186">
        <f t="shared" si="6"/>
        <v>4.158823529411765</v>
      </c>
      <c r="X20" s="175" t="s">
        <v>261</v>
      </c>
    </row>
    <row r="21" spans="1:24" ht="140.1" customHeight="1">
      <c r="C21" s="20" t="s">
        <v>31</v>
      </c>
      <c r="D21" s="35" t="s">
        <v>44</v>
      </c>
      <c r="E21" s="36" t="s">
        <v>45</v>
      </c>
      <c r="F21" s="37" t="s">
        <v>25</v>
      </c>
      <c r="G21" s="38" t="s">
        <v>46</v>
      </c>
      <c r="H21" s="146">
        <v>24</v>
      </c>
      <c r="I21" s="147">
        <v>6</v>
      </c>
      <c r="J21" s="148">
        <v>6</v>
      </c>
      <c r="K21" s="148">
        <v>6</v>
      </c>
      <c r="L21" s="149">
        <v>6</v>
      </c>
      <c r="M21" s="147">
        <v>7</v>
      </c>
      <c r="N21" s="148">
        <v>12</v>
      </c>
      <c r="O21" s="148">
        <v>8</v>
      </c>
      <c r="P21" s="149">
        <v>0</v>
      </c>
      <c r="Q21" s="185">
        <f t="shared" ref="Q21" si="11">IFERROR((M21/I21),"100%")</f>
        <v>1.1666666666666667</v>
      </c>
      <c r="R21" s="186">
        <f t="shared" ref="R21" si="12">IFERROR(N21/J21,"NO APLICA")</f>
        <v>2</v>
      </c>
      <c r="S21" s="186">
        <f t="shared" si="3"/>
        <v>1.3333333333333333</v>
      </c>
      <c r="T21" s="186">
        <f t="shared" si="3"/>
        <v>0</v>
      </c>
      <c r="U21" s="185">
        <f t="shared" si="0"/>
        <v>1.5833333333333333</v>
      </c>
      <c r="V21" s="186">
        <f t="shared" si="4"/>
        <v>1.5</v>
      </c>
      <c r="W21" s="186">
        <f t="shared" si="6"/>
        <v>1.125</v>
      </c>
      <c r="X21" s="175" t="s">
        <v>262</v>
      </c>
    </row>
    <row r="22" spans="1:24" ht="140.1" customHeight="1">
      <c r="C22" s="20" t="s">
        <v>31</v>
      </c>
      <c r="D22" s="27" t="s">
        <v>47</v>
      </c>
      <c r="E22" s="28" t="s">
        <v>48</v>
      </c>
      <c r="F22" s="29" t="s">
        <v>25</v>
      </c>
      <c r="G22" s="30" t="s">
        <v>49</v>
      </c>
      <c r="H22" s="146">
        <v>183</v>
      </c>
      <c r="I22" s="147">
        <v>43</v>
      </c>
      <c r="J22" s="148">
        <v>48</v>
      </c>
      <c r="K22" s="148">
        <v>48</v>
      </c>
      <c r="L22" s="149">
        <v>44</v>
      </c>
      <c r="M22" s="147">
        <v>49</v>
      </c>
      <c r="N22" s="148">
        <v>54</v>
      </c>
      <c r="O22" s="148">
        <v>13</v>
      </c>
      <c r="P22" s="149">
        <v>5</v>
      </c>
      <c r="Q22" s="185">
        <f t="shared" ref="Q22:Q32" si="13">IFERROR((M22/I22),"100%")</f>
        <v>1.1395348837209303</v>
      </c>
      <c r="R22" s="186">
        <f t="shared" si="1"/>
        <v>1.125</v>
      </c>
      <c r="S22" s="186">
        <f t="shared" si="3"/>
        <v>0.27083333333333331</v>
      </c>
      <c r="T22" s="186">
        <f>IFERROR(P22/L22,"NO APLICA")</f>
        <v>0.11363636363636363</v>
      </c>
      <c r="U22" s="185">
        <f t="shared" si="0"/>
        <v>1.1318681318681318</v>
      </c>
      <c r="V22" s="186">
        <f t="shared" si="4"/>
        <v>0.83453237410071945</v>
      </c>
      <c r="W22" s="186">
        <f t="shared" si="6"/>
        <v>0.66120218579234968</v>
      </c>
      <c r="X22" s="175" t="s">
        <v>263</v>
      </c>
    </row>
    <row r="23" spans="1:24" ht="126" customHeight="1">
      <c r="C23" s="39" t="s">
        <v>50</v>
      </c>
      <c r="D23" s="40" t="s">
        <v>51</v>
      </c>
      <c r="E23" s="40" t="s">
        <v>52</v>
      </c>
      <c r="F23" s="18" t="s">
        <v>25</v>
      </c>
      <c r="G23" s="109" t="s">
        <v>158</v>
      </c>
      <c r="H23" s="142">
        <v>69</v>
      </c>
      <c r="I23" s="143">
        <v>24</v>
      </c>
      <c r="J23" s="144">
        <v>21</v>
      </c>
      <c r="K23" s="144">
        <v>18</v>
      </c>
      <c r="L23" s="145">
        <v>6</v>
      </c>
      <c r="M23" s="147">
        <v>0</v>
      </c>
      <c r="N23" s="148">
        <v>0</v>
      </c>
      <c r="O23" s="148">
        <v>26</v>
      </c>
      <c r="P23" s="149">
        <v>48</v>
      </c>
      <c r="Q23" s="185">
        <f t="shared" si="13"/>
        <v>0</v>
      </c>
      <c r="R23" s="186">
        <f t="shared" si="1"/>
        <v>0</v>
      </c>
      <c r="S23" s="186">
        <f t="shared" si="1"/>
        <v>1.4444444444444444</v>
      </c>
      <c r="T23" s="186">
        <f t="shared" ref="T23:T26" si="14">IFERROR(P23/L23,"NO APLICA")</f>
        <v>8</v>
      </c>
      <c r="U23" s="185">
        <f t="shared" si="0"/>
        <v>0</v>
      </c>
      <c r="V23" s="186">
        <f t="shared" si="4"/>
        <v>0.41269841269841268</v>
      </c>
      <c r="W23" s="186">
        <f t="shared" si="6"/>
        <v>1.0724637681159421</v>
      </c>
      <c r="X23" s="174" t="s">
        <v>264</v>
      </c>
    </row>
    <row r="24" spans="1:24" ht="153.75" customHeight="1">
      <c r="C24" s="41" t="s">
        <v>53</v>
      </c>
      <c r="D24" s="42" t="s">
        <v>198</v>
      </c>
      <c r="E24" s="42" t="s">
        <v>54</v>
      </c>
      <c r="F24" s="43" t="s">
        <v>25</v>
      </c>
      <c r="G24" s="110" t="s">
        <v>55</v>
      </c>
      <c r="H24" s="146">
        <v>69</v>
      </c>
      <c r="I24" s="147">
        <v>24</v>
      </c>
      <c r="J24" s="148">
        <v>21</v>
      </c>
      <c r="K24" s="148">
        <v>18</v>
      </c>
      <c r="L24" s="149">
        <v>6</v>
      </c>
      <c r="M24" s="147">
        <v>0</v>
      </c>
      <c r="N24" s="148">
        <v>0</v>
      </c>
      <c r="O24" s="148">
        <v>26</v>
      </c>
      <c r="P24" s="149">
        <v>48</v>
      </c>
      <c r="Q24" s="185">
        <f t="shared" si="13"/>
        <v>0</v>
      </c>
      <c r="R24" s="186">
        <f t="shared" si="1"/>
        <v>0</v>
      </c>
      <c r="S24" s="186">
        <f t="shared" si="1"/>
        <v>1.4444444444444444</v>
      </c>
      <c r="T24" s="186">
        <f t="shared" si="14"/>
        <v>8</v>
      </c>
      <c r="U24" s="185">
        <f t="shared" si="0"/>
        <v>0</v>
      </c>
      <c r="V24" s="186">
        <f t="shared" si="4"/>
        <v>0.41269841269841268</v>
      </c>
      <c r="W24" s="186">
        <f t="shared" si="6"/>
        <v>1.0724637681159421</v>
      </c>
      <c r="X24" s="176" t="s">
        <v>265</v>
      </c>
    </row>
    <row r="25" spans="1:24" ht="120.75" customHeight="1">
      <c r="C25" s="39" t="s">
        <v>156</v>
      </c>
      <c r="D25" s="40" t="s">
        <v>199</v>
      </c>
      <c r="E25" s="40" t="s">
        <v>56</v>
      </c>
      <c r="F25" s="44" t="s">
        <v>25</v>
      </c>
      <c r="G25" s="109" t="s">
        <v>157</v>
      </c>
      <c r="H25" s="142">
        <v>622</v>
      </c>
      <c r="I25" s="143">
        <v>169</v>
      </c>
      <c r="J25" s="144">
        <v>153</v>
      </c>
      <c r="K25" s="144">
        <v>151</v>
      </c>
      <c r="L25" s="145">
        <v>149</v>
      </c>
      <c r="M25" s="147">
        <v>228</v>
      </c>
      <c r="N25" s="148">
        <v>230</v>
      </c>
      <c r="O25" s="148">
        <v>245</v>
      </c>
      <c r="P25" s="149">
        <v>248</v>
      </c>
      <c r="Q25" s="185">
        <f t="shared" si="13"/>
        <v>1.349112426035503</v>
      </c>
      <c r="R25" s="186">
        <f t="shared" si="1"/>
        <v>1.5032679738562091</v>
      </c>
      <c r="S25" s="186">
        <f t="shared" si="1"/>
        <v>1.6225165562913908</v>
      </c>
      <c r="T25" s="186">
        <f t="shared" si="14"/>
        <v>1.6644295302013423</v>
      </c>
      <c r="U25" s="185">
        <f t="shared" si="0"/>
        <v>1.4223602484472049</v>
      </c>
      <c r="V25" s="186">
        <f t="shared" si="4"/>
        <v>1.4862579281183932</v>
      </c>
      <c r="W25" s="186">
        <f t="shared" si="6"/>
        <v>1.5289389067524115</v>
      </c>
      <c r="X25" s="174" t="s">
        <v>266</v>
      </c>
    </row>
    <row r="26" spans="1:24" ht="140.1" customHeight="1">
      <c r="C26" s="41" t="s">
        <v>31</v>
      </c>
      <c r="D26" s="42" t="s">
        <v>154</v>
      </c>
      <c r="E26" s="42" t="s">
        <v>57</v>
      </c>
      <c r="F26" s="43" t="s">
        <v>25</v>
      </c>
      <c r="G26" s="110" t="s">
        <v>58</v>
      </c>
      <c r="H26" s="146">
        <v>425</v>
      </c>
      <c r="I26" s="147">
        <v>121</v>
      </c>
      <c r="J26" s="148">
        <v>102</v>
      </c>
      <c r="K26" s="148">
        <v>101</v>
      </c>
      <c r="L26" s="149">
        <v>101</v>
      </c>
      <c r="M26" s="147">
        <v>180</v>
      </c>
      <c r="N26" s="148">
        <v>181</v>
      </c>
      <c r="O26" s="148">
        <v>196</v>
      </c>
      <c r="P26" s="149">
        <v>200</v>
      </c>
      <c r="Q26" s="185">
        <f t="shared" si="13"/>
        <v>1.4876033057851239</v>
      </c>
      <c r="R26" s="186">
        <f t="shared" si="1"/>
        <v>1.7745098039215685</v>
      </c>
      <c r="S26" s="186">
        <f t="shared" si="1"/>
        <v>1.9405940594059405</v>
      </c>
      <c r="T26" s="186">
        <f t="shared" si="14"/>
        <v>1.9801980198019802</v>
      </c>
      <c r="U26" s="185">
        <f t="shared" si="0"/>
        <v>1.6188340807174888</v>
      </c>
      <c r="V26" s="186">
        <f t="shared" si="4"/>
        <v>1.7191358024691359</v>
      </c>
      <c r="W26" s="186">
        <f t="shared" si="6"/>
        <v>1.7811764705882354</v>
      </c>
      <c r="X26" s="175" t="s">
        <v>267</v>
      </c>
    </row>
    <row r="27" spans="1:24" ht="108.75" customHeight="1">
      <c r="C27" s="41" t="s">
        <v>31</v>
      </c>
      <c r="D27" s="42" t="s">
        <v>59</v>
      </c>
      <c r="E27" s="42" t="s">
        <v>60</v>
      </c>
      <c r="F27" s="43" t="s">
        <v>25</v>
      </c>
      <c r="G27" s="110" t="s">
        <v>159</v>
      </c>
      <c r="H27" s="146">
        <v>3</v>
      </c>
      <c r="I27" s="133"/>
      <c r="J27" s="148">
        <v>2</v>
      </c>
      <c r="K27" s="148">
        <v>1</v>
      </c>
      <c r="L27" s="135"/>
      <c r="M27" s="140"/>
      <c r="N27" s="148">
        <v>0</v>
      </c>
      <c r="O27" s="148">
        <v>0</v>
      </c>
      <c r="P27" s="141"/>
      <c r="Q27" s="185" t="str">
        <f t="shared" si="13"/>
        <v>100%</v>
      </c>
      <c r="R27" s="186">
        <f t="shared" si="1"/>
        <v>0</v>
      </c>
      <c r="S27" s="186">
        <f t="shared" si="1"/>
        <v>0</v>
      </c>
      <c r="T27" s="187"/>
      <c r="U27" s="185">
        <f t="shared" si="0"/>
        <v>0</v>
      </c>
      <c r="V27" s="186">
        <f t="shared" si="4"/>
        <v>0</v>
      </c>
      <c r="W27" s="188"/>
      <c r="X27" s="175" t="s">
        <v>268</v>
      </c>
    </row>
    <row r="28" spans="1:24" ht="114" customHeight="1">
      <c r="A28" s="242"/>
      <c r="C28" s="41" t="s">
        <v>31</v>
      </c>
      <c r="D28" s="42" t="s">
        <v>200</v>
      </c>
      <c r="E28" s="42" t="s">
        <v>61</v>
      </c>
      <c r="F28" s="43" t="s">
        <v>25</v>
      </c>
      <c r="G28" s="110" t="s">
        <v>160</v>
      </c>
      <c r="H28" s="146">
        <v>194</v>
      </c>
      <c r="I28" s="147">
        <v>48</v>
      </c>
      <c r="J28" s="148">
        <v>49</v>
      </c>
      <c r="K28" s="148">
        <v>49</v>
      </c>
      <c r="L28" s="149">
        <v>48</v>
      </c>
      <c r="M28" s="147">
        <v>48</v>
      </c>
      <c r="N28" s="148">
        <v>49</v>
      </c>
      <c r="O28" s="148">
        <v>41</v>
      </c>
      <c r="P28" s="149">
        <v>48</v>
      </c>
      <c r="Q28" s="185">
        <f t="shared" si="13"/>
        <v>1</v>
      </c>
      <c r="R28" s="186">
        <f t="shared" si="1"/>
        <v>1</v>
      </c>
      <c r="S28" s="186">
        <f t="shared" si="1"/>
        <v>0.83673469387755106</v>
      </c>
      <c r="T28" s="186">
        <f>IFERROR(P28/L28,"NO APLICA")</f>
        <v>1</v>
      </c>
      <c r="U28" s="185">
        <f t="shared" si="0"/>
        <v>1</v>
      </c>
      <c r="V28" s="186">
        <f t="shared" si="4"/>
        <v>0.9452054794520548</v>
      </c>
      <c r="W28" s="186">
        <f t="shared" si="6"/>
        <v>0.95876288659793818</v>
      </c>
      <c r="X28" s="177" t="s">
        <v>269</v>
      </c>
    </row>
    <row r="29" spans="1:24" ht="130.5" customHeight="1">
      <c r="A29" s="242"/>
      <c r="C29" s="39" t="s">
        <v>62</v>
      </c>
      <c r="D29" s="40" t="s">
        <v>63</v>
      </c>
      <c r="E29" s="40" t="s">
        <v>201</v>
      </c>
      <c r="F29" s="18" t="s">
        <v>25</v>
      </c>
      <c r="G29" s="109" t="s">
        <v>161</v>
      </c>
      <c r="H29" s="142">
        <v>1117</v>
      </c>
      <c r="I29" s="143">
        <v>279</v>
      </c>
      <c r="J29" s="144">
        <v>279</v>
      </c>
      <c r="K29" s="144">
        <v>280</v>
      </c>
      <c r="L29" s="145">
        <v>279</v>
      </c>
      <c r="M29" s="147">
        <v>310</v>
      </c>
      <c r="N29" s="148">
        <v>283</v>
      </c>
      <c r="O29" s="148">
        <v>323</v>
      </c>
      <c r="P29" s="149">
        <v>243</v>
      </c>
      <c r="Q29" s="185">
        <f t="shared" si="13"/>
        <v>1.1111111111111112</v>
      </c>
      <c r="R29" s="186">
        <f t="shared" si="1"/>
        <v>1.0143369175627239</v>
      </c>
      <c r="S29" s="186">
        <f t="shared" si="1"/>
        <v>1.1535714285714285</v>
      </c>
      <c r="T29" s="186">
        <f>IFERROR(P29/L29,"NO APLICA")</f>
        <v>0.87096774193548387</v>
      </c>
      <c r="U29" s="185">
        <f t="shared" si="0"/>
        <v>1.0627240143369177</v>
      </c>
      <c r="V29" s="186">
        <f t="shared" si="4"/>
        <v>1.0930787589498807</v>
      </c>
      <c r="W29" s="186">
        <f t="shared" si="6"/>
        <v>1.0376007162041181</v>
      </c>
      <c r="X29" s="178" t="s">
        <v>270</v>
      </c>
    </row>
    <row r="30" spans="1:24" ht="116.25" customHeight="1">
      <c r="A30" s="242"/>
      <c r="C30" s="41" t="s">
        <v>31</v>
      </c>
      <c r="D30" s="42" t="s">
        <v>202</v>
      </c>
      <c r="E30" s="42" t="s">
        <v>64</v>
      </c>
      <c r="F30" s="43" t="s">
        <v>25</v>
      </c>
      <c r="G30" s="111" t="s">
        <v>162</v>
      </c>
      <c r="H30" s="146">
        <v>1</v>
      </c>
      <c r="I30" s="133"/>
      <c r="J30" s="134"/>
      <c r="K30" s="148">
        <v>1</v>
      </c>
      <c r="L30" s="135"/>
      <c r="M30" s="140"/>
      <c r="N30" s="140"/>
      <c r="O30" s="140"/>
      <c r="P30" s="149">
        <v>1</v>
      </c>
      <c r="Q30" s="185" t="str">
        <f t="shared" si="13"/>
        <v>100%</v>
      </c>
      <c r="R30" s="186" t="str">
        <f>IFERROR(N30/J30,"100%")</f>
        <v>100%</v>
      </c>
      <c r="S30" s="186">
        <f t="shared" si="1"/>
        <v>0</v>
      </c>
      <c r="T30" s="186" t="str">
        <f t="shared" ref="T30:T32" si="15">IFERROR(P30/L30,"NO APLICA")</f>
        <v>NO APLICA</v>
      </c>
      <c r="U30" s="185" t="str">
        <f t="shared" si="0"/>
        <v>100%</v>
      </c>
      <c r="V30" s="186">
        <f t="shared" si="4"/>
        <v>0</v>
      </c>
      <c r="W30" s="186">
        <f t="shared" si="6"/>
        <v>1</v>
      </c>
      <c r="X30" s="176" t="s">
        <v>271</v>
      </c>
    </row>
    <row r="31" spans="1:24" ht="128.25" customHeight="1">
      <c r="A31" s="242"/>
      <c r="C31" s="41" t="s">
        <v>31</v>
      </c>
      <c r="D31" s="42" t="s">
        <v>203</v>
      </c>
      <c r="E31" s="42" t="s">
        <v>65</v>
      </c>
      <c r="F31" s="43" t="s">
        <v>25</v>
      </c>
      <c r="G31" s="111" t="s">
        <v>163</v>
      </c>
      <c r="H31" s="146">
        <v>1092</v>
      </c>
      <c r="I31" s="147">
        <v>273</v>
      </c>
      <c r="J31" s="148">
        <v>273</v>
      </c>
      <c r="K31" s="148">
        <v>273</v>
      </c>
      <c r="L31" s="149">
        <v>273</v>
      </c>
      <c r="M31" s="147">
        <v>305</v>
      </c>
      <c r="N31" s="148">
        <v>277</v>
      </c>
      <c r="O31" s="148">
        <v>320</v>
      </c>
      <c r="P31" s="149">
        <v>239</v>
      </c>
      <c r="Q31" s="185">
        <f t="shared" si="13"/>
        <v>1.1172161172161172</v>
      </c>
      <c r="R31" s="186">
        <f t="shared" si="1"/>
        <v>1.0146520146520146</v>
      </c>
      <c r="S31" s="186">
        <f t="shared" si="1"/>
        <v>1.1721611721611722</v>
      </c>
      <c r="T31" s="186">
        <f t="shared" si="15"/>
        <v>0.87545787545787546</v>
      </c>
      <c r="U31" s="185">
        <f t="shared" si="0"/>
        <v>1.0659340659340659</v>
      </c>
      <c r="V31" s="186">
        <f t="shared" si="4"/>
        <v>1.1013431013431014</v>
      </c>
      <c r="W31" s="186">
        <f t="shared" si="6"/>
        <v>1.0448717948717949</v>
      </c>
      <c r="X31" s="176" t="s">
        <v>272</v>
      </c>
    </row>
    <row r="32" spans="1:24" ht="140.1" customHeight="1">
      <c r="A32" s="242"/>
      <c r="C32" s="41" t="s">
        <v>31</v>
      </c>
      <c r="D32" s="42" t="s">
        <v>204</v>
      </c>
      <c r="E32" s="42" t="s">
        <v>66</v>
      </c>
      <c r="F32" s="43" t="s">
        <v>25</v>
      </c>
      <c r="G32" s="111" t="s">
        <v>164</v>
      </c>
      <c r="H32" s="146">
        <v>24</v>
      </c>
      <c r="I32" s="147">
        <v>6</v>
      </c>
      <c r="J32" s="148">
        <v>6</v>
      </c>
      <c r="K32" s="148">
        <v>6</v>
      </c>
      <c r="L32" s="149">
        <v>6</v>
      </c>
      <c r="M32" s="147">
        <v>5</v>
      </c>
      <c r="N32" s="148">
        <v>6</v>
      </c>
      <c r="O32" s="148">
        <v>3</v>
      </c>
      <c r="P32" s="149">
        <v>3</v>
      </c>
      <c r="Q32" s="185">
        <f t="shared" si="13"/>
        <v>0.83333333333333337</v>
      </c>
      <c r="R32" s="186">
        <f t="shared" si="1"/>
        <v>1</v>
      </c>
      <c r="S32" s="186">
        <f t="shared" si="1"/>
        <v>0.5</v>
      </c>
      <c r="T32" s="186">
        <f t="shared" si="15"/>
        <v>0.5</v>
      </c>
      <c r="U32" s="185">
        <f t="shared" si="0"/>
        <v>0.91666666666666663</v>
      </c>
      <c r="V32" s="186">
        <f t="shared" si="4"/>
        <v>0.77777777777777779</v>
      </c>
      <c r="W32" s="186">
        <f t="shared" si="6"/>
        <v>0.70833333333333337</v>
      </c>
      <c r="X32" s="176" t="s">
        <v>273</v>
      </c>
    </row>
    <row r="33" spans="1:24" ht="104.25" customHeight="1">
      <c r="A33" s="243"/>
      <c r="C33" s="39" t="s">
        <v>67</v>
      </c>
      <c r="D33" s="40" t="s">
        <v>205</v>
      </c>
      <c r="E33" s="40" t="s">
        <v>68</v>
      </c>
      <c r="F33" s="18" t="s">
        <v>25</v>
      </c>
      <c r="G33" s="109" t="s">
        <v>165</v>
      </c>
      <c r="H33" s="142">
        <v>4508</v>
      </c>
      <c r="I33" s="143">
        <v>1203</v>
      </c>
      <c r="J33" s="144">
        <v>1205</v>
      </c>
      <c r="K33" s="144">
        <v>1201</v>
      </c>
      <c r="L33" s="145">
        <v>899</v>
      </c>
      <c r="M33" s="147">
        <v>1196</v>
      </c>
      <c r="N33" s="148">
        <v>1457</v>
      </c>
      <c r="O33" s="148">
        <v>1210</v>
      </c>
      <c r="P33" s="149">
        <v>903</v>
      </c>
      <c r="Q33" s="185">
        <f>IFERROR(M33/I33,"NO APLICA")</f>
        <v>0.99418121363258516</v>
      </c>
      <c r="R33" s="186">
        <f>IFERROR(N33/J33,"NO APLICA")</f>
        <v>1.2091286307053941</v>
      </c>
      <c r="S33" s="186">
        <f>IFERROR(O33/K33,"NO APLICA")</f>
        <v>1.0074937552039966</v>
      </c>
      <c r="T33" s="186">
        <f>IFERROR(P33/L33,"NO APLICA")</f>
        <v>1.0044493882091212</v>
      </c>
      <c r="U33" s="185">
        <f t="shared" si="0"/>
        <v>1.1017441860465116</v>
      </c>
      <c r="V33" s="186">
        <f>IFERROR(((M33+N33+O33)/(I33+J33+K33)),"100%")</f>
        <v>1.0703796065392075</v>
      </c>
      <c r="W33" s="186">
        <f t="shared" si="6"/>
        <v>1.057231588287489</v>
      </c>
      <c r="X33" s="178" t="s">
        <v>274</v>
      </c>
    </row>
    <row r="34" spans="1:24" ht="140.1" customHeight="1">
      <c r="A34" s="242"/>
      <c r="C34" s="41" t="s">
        <v>31</v>
      </c>
      <c r="D34" s="42" t="s">
        <v>206</v>
      </c>
      <c r="E34" s="42" t="s">
        <v>69</v>
      </c>
      <c r="F34" s="43" t="s">
        <v>25</v>
      </c>
      <c r="G34" s="111" t="s">
        <v>70</v>
      </c>
      <c r="H34" s="146">
        <v>3345</v>
      </c>
      <c r="I34" s="147">
        <v>912</v>
      </c>
      <c r="J34" s="148">
        <v>913</v>
      </c>
      <c r="K34" s="148">
        <v>911</v>
      </c>
      <c r="L34" s="149">
        <v>609</v>
      </c>
      <c r="M34" s="147">
        <v>905</v>
      </c>
      <c r="N34" s="148">
        <v>1164</v>
      </c>
      <c r="O34" s="148">
        <v>912</v>
      </c>
      <c r="P34" s="149">
        <v>617</v>
      </c>
      <c r="Q34" s="185">
        <f>IFERROR((M34/I34),"100%")</f>
        <v>0.99232456140350878</v>
      </c>
      <c r="R34" s="186">
        <f t="shared" ref="R34:S35" si="16">IFERROR(N34/J34,"NO APLICA")</f>
        <v>1.2749178532311063</v>
      </c>
      <c r="S34" s="186">
        <f>IFERROR(O34/K34,"NO APLICA")</f>
        <v>1.0010976948408343</v>
      </c>
      <c r="T34" s="186">
        <f t="shared" ref="T34:T35" si="17">IFERROR(P34/L34,"NO APLICA")</f>
        <v>1.0131362889983579</v>
      </c>
      <c r="U34" s="185">
        <f t="shared" si="0"/>
        <v>1.1336986301369862</v>
      </c>
      <c r="V34" s="186">
        <f t="shared" si="4"/>
        <v>1.0895467836257311</v>
      </c>
      <c r="W34" s="186">
        <f t="shared" si="6"/>
        <v>1.0756352765321375</v>
      </c>
      <c r="X34" s="176" t="s">
        <v>275</v>
      </c>
    </row>
    <row r="35" spans="1:24" ht="123.75" customHeight="1">
      <c r="A35" s="242"/>
      <c r="C35" s="41" t="s">
        <v>31</v>
      </c>
      <c r="D35" s="42" t="s">
        <v>207</v>
      </c>
      <c r="E35" s="42" t="s">
        <v>71</v>
      </c>
      <c r="F35" s="43" t="s">
        <v>25</v>
      </c>
      <c r="G35" s="111" t="s">
        <v>166</v>
      </c>
      <c r="H35" s="146">
        <v>1163</v>
      </c>
      <c r="I35" s="147">
        <v>291</v>
      </c>
      <c r="J35" s="148">
        <v>292</v>
      </c>
      <c r="K35" s="148">
        <v>290</v>
      </c>
      <c r="L35" s="149">
        <v>290</v>
      </c>
      <c r="M35" s="147">
        <v>291</v>
      </c>
      <c r="N35" s="148">
        <v>293</v>
      </c>
      <c r="O35" s="148">
        <v>298</v>
      </c>
      <c r="P35" s="149">
        <v>286</v>
      </c>
      <c r="Q35" s="185">
        <f t="shared" ref="Q35" si="18">IFERROR((M35/I35),"100%")</f>
        <v>1</v>
      </c>
      <c r="R35" s="186">
        <f t="shared" si="16"/>
        <v>1.0034246575342465</v>
      </c>
      <c r="S35" s="186">
        <f t="shared" si="16"/>
        <v>1.0275862068965518</v>
      </c>
      <c r="T35" s="186">
        <f t="shared" si="17"/>
        <v>0.98620689655172411</v>
      </c>
      <c r="U35" s="185">
        <f t="shared" si="0"/>
        <v>1.0017152658662092</v>
      </c>
      <c r="V35" s="186">
        <f t="shared" si="4"/>
        <v>1.0103092783505154</v>
      </c>
      <c r="W35" s="186">
        <f t="shared" si="6"/>
        <v>1.0042992261392949</v>
      </c>
      <c r="X35" s="176" t="s">
        <v>276</v>
      </c>
    </row>
    <row r="36" spans="1:24" ht="123" customHeight="1">
      <c r="A36" s="243"/>
      <c r="C36" s="39" t="s">
        <v>72</v>
      </c>
      <c r="D36" s="40" t="s">
        <v>208</v>
      </c>
      <c r="E36" s="40" t="s">
        <v>73</v>
      </c>
      <c r="F36" s="44" t="s">
        <v>25</v>
      </c>
      <c r="G36" s="109" t="s">
        <v>167</v>
      </c>
      <c r="H36" s="142">
        <v>1446</v>
      </c>
      <c r="I36" s="143">
        <v>361</v>
      </c>
      <c r="J36" s="144">
        <v>365</v>
      </c>
      <c r="K36" s="144">
        <v>360</v>
      </c>
      <c r="L36" s="145">
        <v>360</v>
      </c>
      <c r="M36" s="147">
        <v>361</v>
      </c>
      <c r="N36" s="148">
        <v>378</v>
      </c>
      <c r="O36" s="148">
        <v>364</v>
      </c>
      <c r="P36" s="149">
        <v>368</v>
      </c>
      <c r="Q36" s="185">
        <f t="shared" ref="Q36:Q76" si="19">IFERROR((M36/I36),"100%")</f>
        <v>1</v>
      </c>
      <c r="R36" s="186">
        <f t="shared" ref="R36:R76" si="20">IFERROR(N36/J36,"NO APLICA")</f>
        <v>1.0356164383561643</v>
      </c>
      <c r="S36" s="186">
        <f t="shared" ref="S36:T76" si="21">IFERROR(O36/K36,"NO APLICA")</f>
        <v>1.0111111111111111</v>
      </c>
      <c r="T36" s="186">
        <f>IFERROR(P36/L36,"NO APLICA")</f>
        <v>1.0222222222222221</v>
      </c>
      <c r="U36" s="185">
        <f t="shared" si="0"/>
        <v>1.0179063360881542</v>
      </c>
      <c r="V36" s="186">
        <f t="shared" si="4"/>
        <v>1.0156537753222836</v>
      </c>
      <c r="W36" s="186">
        <f t="shared" si="6"/>
        <v>1.0172890733056708</v>
      </c>
      <c r="X36" s="178" t="s">
        <v>277</v>
      </c>
    </row>
    <row r="37" spans="1:24" ht="111.75" customHeight="1">
      <c r="A37" s="242"/>
      <c r="C37" s="41" t="s">
        <v>31</v>
      </c>
      <c r="D37" s="42" t="s">
        <v>209</v>
      </c>
      <c r="E37" s="45" t="s">
        <v>74</v>
      </c>
      <c r="F37" s="43" t="s">
        <v>25</v>
      </c>
      <c r="G37" s="111" t="s">
        <v>168</v>
      </c>
      <c r="H37" s="146">
        <v>120</v>
      </c>
      <c r="I37" s="147">
        <v>30</v>
      </c>
      <c r="J37" s="148">
        <v>30</v>
      </c>
      <c r="K37" s="148">
        <v>30</v>
      </c>
      <c r="L37" s="149">
        <v>30</v>
      </c>
      <c r="M37" s="147">
        <v>30</v>
      </c>
      <c r="N37" s="148">
        <v>30</v>
      </c>
      <c r="O37" s="148">
        <v>30</v>
      </c>
      <c r="P37" s="149">
        <v>30</v>
      </c>
      <c r="Q37" s="185">
        <f t="shared" si="19"/>
        <v>1</v>
      </c>
      <c r="R37" s="186">
        <f t="shared" si="20"/>
        <v>1</v>
      </c>
      <c r="S37" s="186">
        <f t="shared" si="21"/>
        <v>1</v>
      </c>
      <c r="T37" s="186">
        <f t="shared" ref="T37" si="22">IFERROR(P37/L37,"NO APLICA")</f>
        <v>1</v>
      </c>
      <c r="U37" s="185">
        <f>IFERROR(((M37+N37)/(I37+J37)),"100%")</f>
        <v>1</v>
      </c>
      <c r="V37" s="186">
        <f t="shared" si="4"/>
        <v>1</v>
      </c>
      <c r="W37" s="186">
        <f t="shared" si="6"/>
        <v>1</v>
      </c>
      <c r="X37" s="179" t="s">
        <v>278</v>
      </c>
    </row>
    <row r="38" spans="1:24" ht="140.1" customHeight="1">
      <c r="A38" s="242"/>
      <c r="C38" s="41" t="s">
        <v>31</v>
      </c>
      <c r="D38" s="42" t="s">
        <v>210</v>
      </c>
      <c r="E38" s="42" t="s">
        <v>75</v>
      </c>
      <c r="F38" s="43" t="s">
        <v>25</v>
      </c>
      <c r="G38" s="111" t="s">
        <v>76</v>
      </c>
      <c r="H38" s="146">
        <v>1326</v>
      </c>
      <c r="I38" s="147">
        <v>331</v>
      </c>
      <c r="J38" s="148">
        <v>335</v>
      </c>
      <c r="K38" s="148">
        <v>330</v>
      </c>
      <c r="L38" s="149">
        <v>330</v>
      </c>
      <c r="M38" s="147">
        <v>331</v>
      </c>
      <c r="N38" s="148">
        <v>348</v>
      </c>
      <c r="O38" s="148">
        <v>334</v>
      </c>
      <c r="P38" s="149">
        <v>338</v>
      </c>
      <c r="Q38" s="185">
        <f t="shared" si="19"/>
        <v>1</v>
      </c>
      <c r="R38" s="186">
        <f t="shared" si="20"/>
        <v>1.0388059701492538</v>
      </c>
      <c r="S38" s="186">
        <f t="shared" si="21"/>
        <v>1.0121212121212122</v>
      </c>
      <c r="T38" s="186">
        <f>IFERROR(P38/L38,"NO APLICA")</f>
        <v>1.0242424242424242</v>
      </c>
      <c r="U38" s="185">
        <f t="shared" si="0"/>
        <v>1.0195195195195195</v>
      </c>
      <c r="V38" s="186">
        <f t="shared" si="4"/>
        <v>1.0170682730923695</v>
      </c>
      <c r="W38" s="186">
        <f t="shared" si="6"/>
        <v>1.0188536953242835</v>
      </c>
      <c r="X38" s="179" t="s">
        <v>279</v>
      </c>
    </row>
    <row r="39" spans="1:24" ht="140.1" customHeight="1">
      <c r="A39" s="242"/>
      <c r="C39" s="39" t="s">
        <v>77</v>
      </c>
      <c r="D39" s="40" t="s">
        <v>211</v>
      </c>
      <c r="E39" s="40" t="s">
        <v>78</v>
      </c>
      <c r="F39" s="18" t="s">
        <v>25</v>
      </c>
      <c r="G39" s="109" t="s">
        <v>79</v>
      </c>
      <c r="H39" s="142">
        <v>26995</v>
      </c>
      <c r="I39" s="143">
        <v>6715</v>
      </c>
      <c r="J39" s="144">
        <v>6715</v>
      </c>
      <c r="K39" s="144">
        <v>6765</v>
      </c>
      <c r="L39" s="145">
        <v>6800</v>
      </c>
      <c r="M39" s="147">
        <v>6599</v>
      </c>
      <c r="N39" s="148">
        <v>5812</v>
      </c>
      <c r="O39" s="148">
        <v>5572</v>
      </c>
      <c r="P39" s="149">
        <v>6445</v>
      </c>
      <c r="Q39" s="185">
        <f t="shared" si="19"/>
        <v>0.98272524199553235</v>
      </c>
      <c r="R39" s="186">
        <f t="shared" si="20"/>
        <v>0.86552494415487713</v>
      </c>
      <c r="S39" s="186">
        <f t="shared" si="21"/>
        <v>0.82365114560236508</v>
      </c>
      <c r="T39" s="186">
        <f t="shared" ref="T39:T42" si="23">IFERROR(P39/L39,"NO APLICA")</f>
        <v>0.94779411764705879</v>
      </c>
      <c r="U39" s="185">
        <f t="shared" si="0"/>
        <v>0.92412509307520474</v>
      </c>
      <c r="V39" s="186">
        <f t="shared" si="4"/>
        <v>0.89046793760831888</v>
      </c>
      <c r="W39" s="186">
        <f t="shared" si="6"/>
        <v>0.90490831635488056</v>
      </c>
      <c r="X39" s="178" t="s">
        <v>280</v>
      </c>
    </row>
    <row r="40" spans="1:24" ht="140.1" customHeight="1">
      <c r="A40" s="242"/>
      <c r="C40" s="41" t="s">
        <v>31</v>
      </c>
      <c r="D40" s="42" t="s">
        <v>212</v>
      </c>
      <c r="E40" s="42" t="s">
        <v>80</v>
      </c>
      <c r="F40" s="43" t="s">
        <v>25</v>
      </c>
      <c r="G40" s="111" t="s">
        <v>81</v>
      </c>
      <c r="H40" s="146">
        <v>20725</v>
      </c>
      <c r="I40" s="147">
        <v>5170</v>
      </c>
      <c r="J40" s="148">
        <v>5170</v>
      </c>
      <c r="K40" s="148">
        <v>5175</v>
      </c>
      <c r="L40" s="149">
        <v>5210</v>
      </c>
      <c r="M40" s="147">
        <v>5082</v>
      </c>
      <c r="N40" s="148">
        <v>4628</v>
      </c>
      <c r="O40" s="148">
        <v>4255</v>
      </c>
      <c r="P40" s="149">
        <v>4916</v>
      </c>
      <c r="Q40" s="185">
        <f t="shared" si="19"/>
        <v>0.98297872340425529</v>
      </c>
      <c r="R40" s="186">
        <f t="shared" si="20"/>
        <v>0.89516441005802705</v>
      </c>
      <c r="S40" s="186">
        <f t="shared" si="21"/>
        <v>0.82222222222222219</v>
      </c>
      <c r="T40" s="186">
        <f t="shared" si="23"/>
        <v>0.94357005758157386</v>
      </c>
      <c r="U40" s="185">
        <f t="shared" si="0"/>
        <v>0.93907156673114123</v>
      </c>
      <c r="V40" s="186">
        <f t="shared" si="4"/>
        <v>0.90009668063164683</v>
      </c>
      <c r="W40" s="186">
        <f t="shared" si="6"/>
        <v>0.9110253317249698</v>
      </c>
      <c r="X40" s="176" t="s">
        <v>281</v>
      </c>
    </row>
    <row r="41" spans="1:24" ht="140.1" customHeight="1">
      <c r="A41" s="242"/>
      <c r="C41" s="41" t="s">
        <v>31</v>
      </c>
      <c r="D41" s="42" t="s">
        <v>213</v>
      </c>
      <c r="E41" s="42" t="s">
        <v>82</v>
      </c>
      <c r="F41" s="43" t="s">
        <v>25</v>
      </c>
      <c r="G41" s="111" t="s">
        <v>83</v>
      </c>
      <c r="H41" s="146">
        <v>6270</v>
      </c>
      <c r="I41" s="147">
        <v>1545</v>
      </c>
      <c r="J41" s="148">
        <v>1545</v>
      </c>
      <c r="K41" s="148">
        <v>1590</v>
      </c>
      <c r="L41" s="149">
        <v>1590</v>
      </c>
      <c r="M41" s="147">
        <v>1517</v>
      </c>
      <c r="N41" s="148">
        <v>1184</v>
      </c>
      <c r="O41" s="148">
        <v>1317</v>
      </c>
      <c r="P41" s="149">
        <v>1529</v>
      </c>
      <c r="Q41" s="185">
        <f t="shared" si="19"/>
        <v>0.98187702265372168</v>
      </c>
      <c r="R41" s="186">
        <f t="shared" si="20"/>
        <v>0.76634304207119741</v>
      </c>
      <c r="S41" s="186">
        <f t="shared" si="21"/>
        <v>0.82830188679245287</v>
      </c>
      <c r="T41" s="186">
        <f t="shared" si="23"/>
        <v>0.96163522012578617</v>
      </c>
      <c r="U41" s="185">
        <f t="shared" si="0"/>
        <v>0.87411003236245954</v>
      </c>
      <c r="V41" s="186">
        <f t="shared" si="4"/>
        <v>0.85854700854700849</v>
      </c>
      <c r="W41" s="186">
        <f t="shared" si="6"/>
        <v>0.88468899521531097</v>
      </c>
      <c r="X41" s="179" t="s">
        <v>282</v>
      </c>
    </row>
    <row r="42" spans="1:24" ht="121.5" customHeight="1">
      <c r="A42" s="242"/>
      <c r="C42" s="39" t="s">
        <v>169</v>
      </c>
      <c r="D42" s="40" t="s">
        <v>214</v>
      </c>
      <c r="E42" s="40" t="s">
        <v>84</v>
      </c>
      <c r="F42" s="18" t="s">
        <v>25</v>
      </c>
      <c r="G42" s="109" t="s">
        <v>170</v>
      </c>
      <c r="H42" s="142">
        <v>59</v>
      </c>
      <c r="I42" s="143">
        <v>12</v>
      </c>
      <c r="J42" s="144">
        <v>12</v>
      </c>
      <c r="K42" s="144">
        <v>24</v>
      </c>
      <c r="L42" s="145">
        <v>11</v>
      </c>
      <c r="M42" s="147">
        <v>11</v>
      </c>
      <c r="N42" s="148">
        <v>11</v>
      </c>
      <c r="O42" s="148">
        <v>22</v>
      </c>
      <c r="P42" s="149">
        <v>13</v>
      </c>
      <c r="Q42" s="185">
        <f t="shared" si="19"/>
        <v>0.91666666666666663</v>
      </c>
      <c r="R42" s="186">
        <f t="shared" si="20"/>
        <v>0.91666666666666663</v>
      </c>
      <c r="S42" s="186">
        <f t="shared" si="21"/>
        <v>0.91666666666666663</v>
      </c>
      <c r="T42" s="186">
        <f t="shared" si="23"/>
        <v>1.1818181818181819</v>
      </c>
      <c r="U42" s="185">
        <f t="shared" si="0"/>
        <v>0.91666666666666663</v>
      </c>
      <c r="V42" s="186">
        <f t="shared" si="4"/>
        <v>0.91666666666666663</v>
      </c>
      <c r="W42" s="186">
        <f t="shared" si="6"/>
        <v>0.96610169491525422</v>
      </c>
      <c r="X42" s="180" t="s">
        <v>283</v>
      </c>
    </row>
    <row r="43" spans="1:24" ht="85.5" customHeight="1">
      <c r="A43" s="242"/>
      <c r="C43" s="41" t="s">
        <v>31</v>
      </c>
      <c r="D43" s="42" t="s">
        <v>215</v>
      </c>
      <c r="E43" s="42" t="s">
        <v>85</v>
      </c>
      <c r="F43" s="43" t="s">
        <v>25</v>
      </c>
      <c r="G43" s="111" t="s">
        <v>171</v>
      </c>
      <c r="H43" s="146">
        <v>0</v>
      </c>
      <c r="I43" s="133"/>
      <c r="J43" s="134"/>
      <c r="K43" s="134"/>
      <c r="L43" s="135"/>
      <c r="M43" s="140"/>
      <c r="N43" s="140"/>
      <c r="O43" s="140"/>
      <c r="P43" s="141"/>
      <c r="Q43" s="185" t="str">
        <f t="shared" si="19"/>
        <v>100%</v>
      </c>
      <c r="R43" s="186" t="str">
        <f t="shared" si="20"/>
        <v>NO APLICA</v>
      </c>
      <c r="S43" s="186" t="str">
        <f t="shared" si="21"/>
        <v>NO APLICA</v>
      </c>
      <c r="T43" s="187"/>
      <c r="U43" s="185" t="str">
        <f t="shared" si="0"/>
        <v>100%</v>
      </c>
      <c r="V43" s="186" t="str">
        <f t="shared" si="4"/>
        <v>100%</v>
      </c>
      <c r="W43" s="188"/>
      <c r="X43" s="179" t="s">
        <v>284</v>
      </c>
    </row>
    <row r="44" spans="1:24" ht="102" customHeight="1">
      <c r="C44" s="41" t="s">
        <v>31</v>
      </c>
      <c r="D44" s="42" t="s">
        <v>216</v>
      </c>
      <c r="E44" s="42" t="s">
        <v>86</v>
      </c>
      <c r="F44" s="43" t="s">
        <v>25</v>
      </c>
      <c r="G44" s="111" t="s">
        <v>172</v>
      </c>
      <c r="H44" s="146">
        <v>25</v>
      </c>
      <c r="I44" s="147">
        <v>7</v>
      </c>
      <c r="J44" s="148">
        <v>6</v>
      </c>
      <c r="K44" s="148">
        <v>6</v>
      </c>
      <c r="L44" s="149">
        <v>6</v>
      </c>
      <c r="M44" s="147">
        <v>6</v>
      </c>
      <c r="N44" s="148">
        <v>6</v>
      </c>
      <c r="O44" s="148">
        <v>7</v>
      </c>
      <c r="P44" s="149">
        <v>7</v>
      </c>
      <c r="Q44" s="185">
        <f t="shared" si="19"/>
        <v>0.8571428571428571</v>
      </c>
      <c r="R44" s="186">
        <f t="shared" si="20"/>
        <v>1</v>
      </c>
      <c r="S44" s="186">
        <f t="shared" si="21"/>
        <v>1.1666666666666667</v>
      </c>
      <c r="T44" s="186">
        <f t="shared" si="21"/>
        <v>1.1666666666666667</v>
      </c>
      <c r="U44" s="185">
        <f t="shared" si="0"/>
        <v>0.92307692307692313</v>
      </c>
      <c r="V44" s="186">
        <f t="shared" si="4"/>
        <v>1</v>
      </c>
      <c r="W44" s="186">
        <f t="shared" si="6"/>
        <v>1.04</v>
      </c>
      <c r="X44" s="179" t="s">
        <v>285</v>
      </c>
    </row>
    <row r="45" spans="1:24" ht="140.1" customHeight="1">
      <c r="C45" s="41" t="s">
        <v>31</v>
      </c>
      <c r="D45" s="42" t="s">
        <v>217</v>
      </c>
      <c r="E45" s="42" t="s">
        <v>87</v>
      </c>
      <c r="F45" s="43" t="s">
        <v>25</v>
      </c>
      <c r="G45" s="111" t="s">
        <v>88</v>
      </c>
      <c r="H45" s="146">
        <v>22</v>
      </c>
      <c r="I45" s="147">
        <v>3</v>
      </c>
      <c r="J45" s="148">
        <v>5</v>
      </c>
      <c r="K45" s="148">
        <v>9</v>
      </c>
      <c r="L45" s="149">
        <v>5</v>
      </c>
      <c r="M45" s="147">
        <v>3</v>
      </c>
      <c r="N45" s="148">
        <v>4</v>
      </c>
      <c r="O45" s="148">
        <v>6</v>
      </c>
      <c r="P45" s="149">
        <v>6</v>
      </c>
      <c r="Q45" s="185">
        <f t="shared" si="19"/>
        <v>1</v>
      </c>
      <c r="R45" s="186">
        <f t="shared" si="20"/>
        <v>0.8</v>
      </c>
      <c r="S45" s="186">
        <f t="shared" si="21"/>
        <v>0.66666666666666663</v>
      </c>
      <c r="T45" s="186">
        <f t="shared" si="21"/>
        <v>1.2</v>
      </c>
      <c r="U45" s="185">
        <f t="shared" si="0"/>
        <v>0.875</v>
      </c>
      <c r="V45" s="186">
        <f t="shared" si="4"/>
        <v>0.76470588235294112</v>
      </c>
      <c r="W45" s="186">
        <f t="shared" si="6"/>
        <v>0.86363636363636365</v>
      </c>
      <c r="X45" s="179" t="s">
        <v>286</v>
      </c>
    </row>
    <row r="46" spans="1:24" ht="96" customHeight="1">
      <c r="C46" s="41" t="s">
        <v>31</v>
      </c>
      <c r="D46" s="42" t="s">
        <v>218</v>
      </c>
      <c r="E46" s="42" t="s">
        <v>89</v>
      </c>
      <c r="F46" s="43" t="s">
        <v>25</v>
      </c>
      <c r="G46" s="111" t="s">
        <v>90</v>
      </c>
      <c r="H46" s="146">
        <v>2</v>
      </c>
      <c r="I46" s="147">
        <v>1</v>
      </c>
      <c r="J46" s="148">
        <v>1</v>
      </c>
      <c r="K46" s="134"/>
      <c r="L46" s="135"/>
      <c r="M46" s="147">
        <v>1</v>
      </c>
      <c r="N46" s="148">
        <v>1</v>
      </c>
      <c r="O46" s="140"/>
      <c r="P46" s="141"/>
      <c r="Q46" s="185">
        <f t="shared" si="19"/>
        <v>1</v>
      </c>
      <c r="R46" s="186">
        <f t="shared" si="20"/>
        <v>1</v>
      </c>
      <c r="S46" s="186" t="str">
        <f t="shared" si="21"/>
        <v>NO APLICA</v>
      </c>
      <c r="T46" s="187"/>
      <c r="U46" s="185">
        <f t="shared" si="0"/>
        <v>1</v>
      </c>
      <c r="V46" s="186">
        <f t="shared" si="4"/>
        <v>1</v>
      </c>
      <c r="W46" s="188"/>
      <c r="X46" s="179" t="s">
        <v>287</v>
      </c>
    </row>
    <row r="47" spans="1:24" ht="98.25" customHeight="1">
      <c r="C47" s="41" t="s">
        <v>31</v>
      </c>
      <c r="D47" s="42" t="s">
        <v>219</v>
      </c>
      <c r="E47" s="42" t="s">
        <v>91</v>
      </c>
      <c r="F47" s="43" t="s">
        <v>25</v>
      </c>
      <c r="G47" s="111" t="s">
        <v>92</v>
      </c>
      <c r="H47" s="146">
        <v>4</v>
      </c>
      <c r="I47" s="133"/>
      <c r="J47" s="134"/>
      <c r="K47" s="148">
        <v>4</v>
      </c>
      <c r="L47" s="135"/>
      <c r="M47" s="140"/>
      <c r="N47" s="140"/>
      <c r="O47" s="148">
        <v>4</v>
      </c>
      <c r="P47" s="141"/>
      <c r="Q47" s="185" t="str">
        <f t="shared" si="19"/>
        <v>100%</v>
      </c>
      <c r="R47" s="186" t="str">
        <f t="shared" si="20"/>
        <v>NO APLICA</v>
      </c>
      <c r="S47" s="186">
        <f t="shared" si="21"/>
        <v>1</v>
      </c>
      <c r="T47" s="187"/>
      <c r="U47" s="185" t="str">
        <f t="shared" si="0"/>
        <v>100%</v>
      </c>
      <c r="V47" s="186">
        <f t="shared" si="4"/>
        <v>1</v>
      </c>
      <c r="W47" s="188"/>
      <c r="X47" s="179" t="s">
        <v>288</v>
      </c>
    </row>
    <row r="48" spans="1:24" ht="102.75" customHeight="1">
      <c r="C48" s="41" t="s">
        <v>31</v>
      </c>
      <c r="D48" s="42" t="s">
        <v>220</v>
      </c>
      <c r="E48" s="42" t="s">
        <v>93</v>
      </c>
      <c r="F48" s="43" t="s">
        <v>25</v>
      </c>
      <c r="G48" s="111" t="s">
        <v>94</v>
      </c>
      <c r="H48" s="146">
        <v>5</v>
      </c>
      <c r="I48" s="133"/>
      <c r="J48" s="134"/>
      <c r="K48" s="148">
        <v>5</v>
      </c>
      <c r="L48" s="135"/>
      <c r="M48" s="140"/>
      <c r="N48" s="140"/>
      <c r="O48" s="148">
        <v>5</v>
      </c>
      <c r="P48" s="141"/>
      <c r="Q48" s="185" t="str">
        <f t="shared" si="19"/>
        <v>100%</v>
      </c>
      <c r="R48" s="186" t="str">
        <f t="shared" si="20"/>
        <v>NO APLICA</v>
      </c>
      <c r="S48" s="186">
        <f t="shared" si="21"/>
        <v>1</v>
      </c>
      <c r="T48" s="187"/>
      <c r="U48" s="185" t="str">
        <f t="shared" si="0"/>
        <v>100%</v>
      </c>
      <c r="V48" s="186">
        <f t="shared" si="4"/>
        <v>1</v>
      </c>
      <c r="W48" s="188"/>
      <c r="X48" s="176" t="s">
        <v>289</v>
      </c>
    </row>
    <row r="49" spans="3:24" ht="110.25" customHeight="1">
      <c r="C49" s="41" t="s">
        <v>31</v>
      </c>
      <c r="D49" s="42" t="s">
        <v>221</v>
      </c>
      <c r="E49" s="42" t="s">
        <v>95</v>
      </c>
      <c r="F49" s="43" t="s">
        <v>25</v>
      </c>
      <c r="G49" s="111" t="s">
        <v>173</v>
      </c>
      <c r="H49" s="146">
        <v>1</v>
      </c>
      <c r="I49" s="147">
        <v>1</v>
      </c>
      <c r="J49" s="134"/>
      <c r="K49" s="134"/>
      <c r="L49" s="135"/>
      <c r="M49" s="147">
        <v>1</v>
      </c>
      <c r="N49" s="140"/>
      <c r="O49" s="140"/>
      <c r="P49" s="141"/>
      <c r="Q49" s="185">
        <f t="shared" si="19"/>
        <v>1</v>
      </c>
      <c r="R49" s="186" t="str">
        <f t="shared" si="20"/>
        <v>NO APLICA</v>
      </c>
      <c r="S49" s="186" t="str">
        <f t="shared" si="21"/>
        <v>NO APLICA</v>
      </c>
      <c r="T49" s="187"/>
      <c r="U49" s="185">
        <f t="shared" si="0"/>
        <v>1</v>
      </c>
      <c r="V49" s="186">
        <f t="shared" si="4"/>
        <v>1</v>
      </c>
      <c r="W49" s="188"/>
      <c r="X49" s="176" t="s">
        <v>290</v>
      </c>
    </row>
    <row r="50" spans="3:24" ht="103.5" customHeight="1">
      <c r="C50" s="39" t="s">
        <v>253</v>
      </c>
      <c r="D50" s="40" t="s">
        <v>222</v>
      </c>
      <c r="E50" s="40" t="s">
        <v>96</v>
      </c>
      <c r="F50" s="18" t="s">
        <v>25</v>
      </c>
      <c r="G50" s="109" t="s">
        <v>174</v>
      </c>
      <c r="H50" s="142">
        <v>229400</v>
      </c>
      <c r="I50" s="143">
        <v>57350</v>
      </c>
      <c r="J50" s="144">
        <v>57349</v>
      </c>
      <c r="K50" s="144">
        <v>57351</v>
      </c>
      <c r="L50" s="145">
        <v>57350</v>
      </c>
      <c r="M50" s="147">
        <v>57353</v>
      </c>
      <c r="N50" s="148">
        <v>57332</v>
      </c>
      <c r="O50" s="148">
        <v>57373</v>
      </c>
      <c r="P50" s="149">
        <v>57354</v>
      </c>
      <c r="Q50" s="185">
        <f t="shared" si="19"/>
        <v>1.0000523103748911</v>
      </c>
      <c r="R50" s="186">
        <f t="shared" si="20"/>
        <v>0.99970356937348515</v>
      </c>
      <c r="S50" s="186">
        <f t="shared" si="21"/>
        <v>1.0003836027270667</v>
      </c>
      <c r="T50" s="186">
        <f t="shared" si="21"/>
        <v>1.0000697471665214</v>
      </c>
      <c r="U50" s="185">
        <f t="shared" si="0"/>
        <v>0.99987794139443242</v>
      </c>
      <c r="V50" s="186">
        <f t="shared" si="4"/>
        <v>1.0000464981110142</v>
      </c>
      <c r="W50" s="186">
        <f t="shared" ref="W50:W70" si="24">IFERROR(((M50+N50+O50+P50)/(I50+J50+K50+L50)),"100%")</f>
        <v>1.0000523103748911</v>
      </c>
      <c r="X50" s="178" t="s">
        <v>291</v>
      </c>
    </row>
    <row r="51" spans="3:24" ht="140.1" customHeight="1">
      <c r="C51" s="41" t="s">
        <v>31</v>
      </c>
      <c r="D51" s="42" t="s">
        <v>223</v>
      </c>
      <c r="E51" s="42" t="s">
        <v>97</v>
      </c>
      <c r="F51" s="43" t="s">
        <v>25</v>
      </c>
      <c r="G51" s="111" t="s">
        <v>98</v>
      </c>
      <c r="H51" s="146">
        <v>6</v>
      </c>
      <c r="I51" s="147">
        <v>2</v>
      </c>
      <c r="J51" s="148">
        <v>1</v>
      </c>
      <c r="K51" s="148">
        <v>2</v>
      </c>
      <c r="L51" s="149">
        <v>1</v>
      </c>
      <c r="M51" s="147">
        <v>2</v>
      </c>
      <c r="N51" s="148">
        <v>1</v>
      </c>
      <c r="O51" s="148">
        <v>2</v>
      </c>
      <c r="P51" s="149">
        <v>1</v>
      </c>
      <c r="Q51" s="185">
        <f t="shared" si="19"/>
        <v>1</v>
      </c>
      <c r="R51" s="186">
        <f t="shared" si="20"/>
        <v>1</v>
      </c>
      <c r="S51" s="186">
        <f t="shared" si="21"/>
        <v>1</v>
      </c>
      <c r="T51" s="186">
        <f t="shared" si="21"/>
        <v>1</v>
      </c>
      <c r="U51" s="185">
        <f t="shared" si="0"/>
        <v>1</v>
      </c>
      <c r="V51" s="186">
        <f t="shared" si="4"/>
        <v>1</v>
      </c>
      <c r="W51" s="186">
        <f t="shared" si="24"/>
        <v>1</v>
      </c>
      <c r="X51" s="176" t="s">
        <v>292</v>
      </c>
    </row>
    <row r="52" spans="3:24" ht="111.75" customHeight="1">
      <c r="C52" s="41" t="s">
        <v>31</v>
      </c>
      <c r="D52" s="42" t="s">
        <v>224</v>
      </c>
      <c r="E52" s="42" t="s">
        <v>99</v>
      </c>
      <c r="F52" s="43" t="s">
        <v>25</v>
      </c>
      <c r="G52" s="111" t="s">
        <v>100</v>
      </c>
      <c r="H52" s="146">
        <v>103928</v>
      </c>
      <c r="I52" s="147">
        <v>25981</v>
      </c>
      <c r="J52" s="148">
        <v>25982</v>
      </c>
      <c r="K52" s="148">
        <v>25981</v>
      </c>
      <c r="L52" s="149">
        <v>25984</v>
      </c>
      <c r="M52" s="147">
        <v>25981</v>
      </c>
      <c r="N52" s="148">
        <v>25982</v>
      </c>
      <c r="O52" s="148">
        <v>25982</v>
      </c>
      <c r="P52" s="149">
        <v>25983</v>
      </c>
      <c r="Q52" s="185">
        <f t="shared" si="19"/>
        <v>1</v>
      </c>
      <c r="R52" s="186">
        <f t="shared" si="20"/>
        <v>1</v>
      </c>
      <c r="S52" s="186">
        <f t="shared" si="21"/>
        <v>1.0000384896655248</v>
      </c>
      <c r="T52" s="186">
        <f t="shared" si="21"/>
        <v>0.99996151477832518</v>
      </c>
      <c r="U52" s="185">
        <f t="shared" si="0"/>
        <v>1</v>
      </c>
      <c r="V52" s="186">
        <f t="shared" si="4"/>
        <v>1.0000128297239044</v>
      </c>
      <c r="W52" s="186">
        <f t="shared" si="24"/>
        <v>1</v>
      </c>
      <c r="X52" s="176" t="s">
        <v>293</v>
      </c>
    </row>
    <row r="53" spans="3:24" ht="93" customHeight="1">
      <c r="C53" s="41" t="s">
        <v>31</v>
      </c>
      <c r="D53" s="42" t="s">
        <v>225</v>
      </c>
      <c r="E53" s="42" t="s">
        <v>101</v>
      </c>
      <c r="F53" s="43" t="s">
        <v>25</v>
      </c>
      <c r="G53" s="111" t="s">
        <v>102</v>
      </c>
      <c r="H53" s="146">
        <v>124740</v>
      </c>
      <c r="I53" s="147">
        <v>31185</v>
      </c>
      <c r="J53" s="148">
        <v>31185</v>
      </c>
      <c r="K53" s="148">
        <v>31185</v>
      </c>
      <c r="L53" s="149">
        <v>31185</v>
      </c>
      <c r="M53" s="147">
        <v>31188</v>
      </c>
      <c r="N53" s="148">
        <v>31168</v>
      </c>
      <c r="O53" s="148">
        <v>31208</v>
      </c>
      <c r="P53" s="149">
        <v>31188</v>
      </c>
      <c r="Q53" s="185">
        <f t="shared" si="19"/>
        <v>1.0000962000962001</v>
      </c>
      <c r="R53" s="186">
        <f t="shared" si="20"/>
        <v>0.99945486612153278</v>
      </c>
      <c r="S53" s="186">
        <f t="shared" si="21"/>
        <v>1.0007375340708673</v>
      </c>
      <c r="T53" s="186">
        <f t="shared" si="21"/>
        <v>1.0000962000962001</v>
      </c>
      <c r="U53" s="185">
        <f t="shared" si="0"/>
        <v>0.99977553310886647</v>
      </c>
      <c r="V53" s="186">
        <f t="shared" si="4"/>
        <v>1.0000962000962001</v>
      </c>
      <c r="W53" s="186">
        <f t="shared" si="24"/>
        <v>1.0000962000962001</v>
      </c>
      <c r="X53" s="176" t="s">
        <v>294</v>
      </c>
    </row>
    <row r="54" spans="3:24" ht="98.25" customHeight="1">
      <c r="C54" s="41" t="s">
        <v>31</v>
      </c>
      <c r="D54" s="42" t="s">
        <v>226</v>
      </c>
      <c r="E54" s="42" t="s">
        <v>103</v>
      </c>
      <c r="F54" s="43" t="s">
        <v>25</v>
      </c>
      <c r="G54" s="111" t="s">
        <v>104</v>
      </c>
      <c r="H54" s="146">
        <v>720</v>
      </c>
      <c r="I54" s="147">
        <v>180</v>
      </c>
      <c r="J54" s="148">
        <v>180</v>
      </c>
      <c r="K54" s="148">
        <v>180</v>
      </c>
      <c r="L54" s="149">
        <v>180</v>
      </c>
      <c r="M54" s="147">
        <v>180</v>
      </c>
      <c r="N54" s="148">
        <v>180</v>
      </c>
      <c r="O54" s="148">
        <v>180</v>
      </c>
      <c r="P54" s="149">
        <v>180</v>
      </c>
      <c r="Q54" s="185">
        <f t="shared" si="19"/>
        <v>1</v>
      </c>
      <c r="R54" s="186">
        <f t="shared" si="20"/>
        <v>1</v>
      </c>
      <c r="S54" s="186">
        <f t="shared" si="21"/>
        <v>1</v>
      </c>
      <c r="T54" s="186">
        <f t="shared" si="21"/>
        <v>1</v>
      </c>
      <c r="U54" s="185">
        <f t="shared" si="0"/>
        <v>1</v>
      </c>
      <c r="V54" s="186">
        <f t="shared" si="4"/>
        <v>1</v>
      </c>
      <c r="W54" s="186">
        <f t="shared" si="24"/>
        <v>1</v>
      </c>
      <c r="X54" s="176" t="s">
        <v>295</v>
      </c>
    </row>
    <row r="55" spans="3:24" ht="164.25" customHeight="1">
      <c r="C55" s="41" t="s">
        <v>31</v>
      </c>
      <c r="D55" s="42" t="s">
        <v>227</v>
      </c>
      <c r="E55" s="42" t="s">
        <v>105</v>
      </c>
      <c r="F55" s="43" t="s">
        <v>25</v>
      </c>
      <c r="G55" s="111" t="s">
        <v>106</v>
      </c>
      <c r="H55" s="146">
        <v>6</v>
      </c>
      <c r="I55" s="147">
        <v>2</v>
      </c>
      <c r="J55" s="148">
        <v>1</v>
      </c>
      <c r="K55" s="148">
        <v>3</v>
      </c>
      <c r="L55" s="135"/>
      <c r="M55" s="147">
        <v>2</v>
      </c>
      <c r="N55" s="148">
        <v>1</v>
      </c>
      <c r="O55" s="148">
        <v>1</v>
      </c>
      <c r="P55" s="149">
        <v>2</v>
      </c>
      <c r="Q55" s="185">
        <f t="shared" si="19"/>
        <v>1</v>
      </c>
      <c r="R55" s="186">
        <f t="shared" si="20"/>
        <v>1</v>
      </c>
      <c r="S55" s="186">
        <f t="shared" si="21"/>
        <v>0.33333333333333331</v>
      </c>
      <c r="T55" s="186" t="str">
        <f t="shared" si="21"/>
        <v>NO APLICA</v>
      </c>
      <c r="U55" s="185">
        <f t="shared" si="0"/>
        <v>1</v>
      </c>
      <c r="V55" s="186">
        <f t="shared" si="4"/>
        <v>0.66666666666666663</v>
      </c>
      <c r="W55" s="186">
        <f t="shared" si="24"/>
        <v>1</v>
      </c>
      <c r="X55" s="176" t="s">
        <v>296</v>
      </c>
    </row>
    <row r="56" spans="3:24" ht="98.25" customHeight="1">
      <c r="C56" s="39" t="s">
        <v>107</v>
      </c>
      <c r="D56" s="40" t="s">
        <v>228</v>
      </c>
      <c r="E56" s="40" t="s">
        <v>108</v>
      </c>
      <c r="F56" s="44" t="s">
        <v>25</v>
      </c>
      <c r="G56" s="109" t="s">
        <v>109</v>
      </c>
      <c r="H56" s="142">
        <v>1508</v>
      </c>
      <c r="I56" s="133"/>
      <c r="J56" s="144">
        <v>694</v>
      </c>
      <c r="K56" s="144">
        <v>564</v>
      </c>
      <c r="L56" s="145">
        <v>250</v>
      </c>
      <c r="M56" s="140"/>
      <c r="N56" s="148">
        <v>752</v>
      </c>
      <c r="O56" s="148">
        <v>565</v>
      </c>
      <c r="P56" s="149">
        <v>251</v>
      </c>
      <c r="Q56" s="185" t="str">
        <f t="shared" si="19"/>
        <v>100%</v>
      </c>
      <c r="R56" s="186">
        <f t="shared" si="20"/>
        <v>1.0835734870317002</v>
      </c>
      <c r="S56" s="186">
        <f t="shared" si="21"/>
        <v>1.00177304964539</v>
      </c>
      <c r="T56" s="186">
        <f t="shared" si="21"/>
        <v>1.004</v>
      </c>
      <c r="U56" s="185">
        <f t="shared" si="0"/>
        <v>1.0835734870317002</v>
      </c>
      <c r="V56" s="186">
        <f t="shared" si="4"/>
        <v>1.0468998410174881</v>
      </c>
      <c r="W56" s="186">
        <f t="shared" si="24"/>
        <v>1.039787798408488</v>
      </c>
      <c r="X56" s="178" t="s">
        <v>297</v>
      </c>
    </row>
    <row r="57" spans="3:24" ht="98.25" customHeight="1">
      <c r="C57" s="41" t="s">
        <v>31</v>
      </c>
      <c r="D57" s="42" t="s">
        <v>229</v>
      </c>
      <c r="E57" s="45" t="s">
        <v>110</v>
      </c>
      <c r="F57" s="43" t="s">
        <v>25</v>
      </c>
      <c r="G57" s="111" t="s">
        <v>111</v>
      </c>
      <c r="H57" s="146">
        <v>1113</v>
      </c>
      <c r="I57" s="133"/>
      <c r="J57" s="148">
        <v>604</v>
      </c>
      <c r="K57" s="148">
        <v>374</v>
      </c>
      <c r="L57" s="149">
        <v>135</v>
      </c>
      <c r="M57" s="140"/>
      <c r="N57" s="148">
        <v>608</v>
      </c>
      <c r="O57" s="148">
        <v>422</v>
      </c>
      <c r="P57" s="149">
        <v>141</v>
      </c>
      <c r="Q57" s="185" t="str">
        <f t="shared" si="19"/>
        <v>100%</v>
      </c>
      <c r="R57" s="186">
        <f t="shared" si="20"/>
        <v>1.0066225165562914</v>
      </c>
      <c r="S57" s="186">
        <f t="shared" si="21"/>
        <v>1.1283422459893049</v>
      </c>
      <c r="T57" s="186">
        <f t="shared" si="21"/>
        <v>1.0444444444444445</v>
      </c>
      <c r="U57" s="185">
        <f t="shared" si="0"/>
        <v>1.0066225165562914</v>
      </c>
      <c r="V57" s="186">
        <f t="shared" si="4"/>
        <v>1.0531697341513293</v>
      </c>
      <c r="W57" s="186">
        <f t="shared" si="24"/>
        <v>1.0521114106019767</v>
      </c>
      <c r="X57" s="176" t="s">
        <v>298</v>
      </c>
    </row>
    <row r="58" spans="3:24" ht="98.25" customHeight="1">
      <c r="C58" s="41" t="s">
        <v>31</v>
      </c>
      <c r="D58" s="42" t="s">
        <v>230</v>
      </c>
      <c r="E58" s="45" t="s">
        <v>112</v>
      </c>
      <c r="F58" s="43" t="s">
        <v>25</v>
      </c>
      <c r="G58" s="111" t="s">
        <v>113</v>
      </c>
      <c r="H58" s="146">
        <v>270</v>
      </c>
      <c r="I58" s="133"/>
      <c r="J58" s="148">
        <v>90</v>
      </c>
      <c r="K58" s="148">
        <v>90</v>
      </c>
      <c r="L58" s="149">
        <v>90</v>
      </c>
      <c r="M58" s="140"/>
      <c r="N58" s="148">
        <v>116</v>
      </c>
      <c r="O58" s="148">
        <v>86</v>
      </c>
      <c r="P58" s="149">
        <v>86</v>
      </c>
      <c r="Q58" s="185" t="str">
        <f t="shared" si="19"/>
        <v>100%</v>
      </c>
      <c r="R58" s="186">
        <f t="shared" si="20"/>
        <v>1.288888888888889</v>
      </c>
      <c r="S58" s="186">
        <f t="shared" si="21"/>
        <v>0.9555555555555556</v>
      </c>
      <c r="T58" s="186">
        <f t="shared" si="21"/>
        <v>0.9555555555555556</v>
      </c>
      <c r="U58" s="185">
        <f t="shared" si="0"/>
        <v>1.288888888888889</v>
      </c>
      <c r="V58" s="186">
        <f t="shared" si="4"/>
        <v>1.1222222222222222</v>
      </c>
      <c r="W58" s="186">
        <f t="shared" si="24"/>
        <v>1.0666666666666667</v>
      </c>
      <c r="X58" s="176" t="s">
        <v>299</v>
      </c>
    </row>
    <row r="59" spans="3:24" ht="98.25" customHeight="1">
      <c r="C59" s="41" t="s">
        <v>31</v>
      </c>
      <c r="D59" s="42" t="s">
        <v>231</v>
      </c>
      <c r="E59" s="45" t="s">
        <v>114</v>
      </c>
      <c r="F59" s="43" t="s">
        <v>25</v>
      </c>
      <c r="G59" s="111" t="s">
        <v>113</v>
      </c>
      <c r="H59" s="146">
        <v>125</v>
      </c>
      <c r="I59" s="133"/>
      <c r="J59" s="134"/>
      <c r="K59" s="148">
        <v>100</v>
      </c>
      <c r="L59" s="149">
        <v>25</v>
      </c>
      <c r="M59" s="140"/>
      <c r="N59" s="148">
        <v>28</v>
      </c>
      <c r="O59" s="148">
        <v>57</v>
      </c>
      <c r="P59" s="149">
        <v>24</v>
      </c>
      <c r="Q59" s="185" t="str">
        <f t="shared" si="19"/>
        <v>100%</v>
      </c>
      <c r="R59" s="186" t="str">
        <f t="shared" si="20"/>
        <v>NO APLICA</v>
      </c>
      <c r="S59" s="186">
        <f t="shared" si="21"/>
        <v>0.56999999999999995</v>
      </c>
      <c r="T59" s="186">
        <f t="shared" si="21"/>
        <v>0.96</v>
      </c>
      <c r="U59" s="185" t="str">
        <f t="shared" si="0"/>
        <v>100%</v>
      </c>
      <c r="V59" s="186">
        <f t="shared" si="4"/>
        <v>0.85</v>
      </c>
      <c r="W59" s="186">
        <f t="shared" si="24"/>
        <v>0.872</v>
      </c>
      <c r="X59" s="176" t="s">
        <v>300</v>
      </c>
    </row>
    <row r="60" spans="3:24" ht="92.25" customHeight="1">
      <c r="C60" s="39" t="s">
        <v>254</v>
      </c>
      <c r="D60" s="40" t="s">
        <v>247</v>
      </c>
      <c r="E60" s="40" t="s">
        <v>115</v>
      </c>
      <c r="F60" s="18" t="s">
        <v>25</v>
      </c>
      <c r="G60" s="109" t="s">
        <v>176</v>
      </c>
      <c r="H60" s="142">
        <v>810</v>
      </c>
      <c r="I60" s="143">
        <v>203</v>
      </c>
      <c r="J60" s="144">
        <v>204</v>
      </c>
      <c r="K60" s="144">
        <v>206</v>
      </c>
      <c r="L60" s="145">
        <v>197</v>
      </c>
      <c r="M60" s="147">
        <v>223</v>
      </c>
      <c r="N60" s="148">
        <v>209</v>
      </c>
      <c r="O60" s="148">
        <v>212</v>
      </c>
      <c r="P60" s="149">
        <v>211</v>
      </c>
      <c r="Q60" s="185">
        <f t="shared" si="19"/>
        <v>1.0985221674876848</v>
      </c>
      <c r="R60" s="186">
        <f t="shared" si="20"/>
        <v>1.0245098039215685</v>
      </c>
      <c r="S60" s="186">
        <f t="shared" si="21"/>
        <v>1.029126213592233</v>
      </c>
      <c r="T60" s="186">
        <f t="shared" si="21"/>
        <v>1.0710659898477157</v>
      </c>
      <c r="U60" s="185">
        <f t="shared" si="0"/>
        <v>1.0614250614250613</v>
      </c>
      <c r="V60" s="186">
        <f t="shared" si="4"/>
        <v>1.0505709624796085</v>
      </c>
      <c r="W60" s="186">
        <f t="shared" si="24"/>
        <v>1.0555555555555556</v>
      </c>
      <c r="X60" s="178" t="s">
        <v>301</v>
      </c>
    </row>
    <row r="61" spans="3:24" ht="95.25" customHeight="1">
      <c r="C61" s="41" t="s">
        <v>31</v>
      </c>
      <c r="D61" s="42" t="s">
        <v>116</v>
      </c>
      <c r="E61" s="42" t="s">
        <v>117</v>
      </c>
      <c r="F61" s="43" t="s">
        <v>25</v>
      </c>
      <c r="G61" s="111" t="s">
        <v>175</v>
      </c>
      <c r="H61" s="146">
        <v>35</v>
      </c>
      <c r="I61" s="147">
        <v>9</v>
      </c>
      <c r="J61" s="148">
        <v>10</v>
      </c>
      <c r="K61" s="148">
        <v>8</v>
      </c>
      <c r="L61" s="149">
        <v>8</v>
      </c>
      <c r="M61" s="147">
        <v>8</v>
      </c>
      <c r="N61" s="148">
        <v>6</v>
      </c>
      <c r="O61" s="148">
        <v>3</v>
      </c>
      <c r="P61" s="149">
        <v>3</v>
      </c>
      <c r="Q61" s="185">
        <f t="shared" si="19"/>
        <v>0.88888888888888884</v>
      </c>
      <c r="R61" s="186">
        <f t="shared" si="20"/>
        <v>0.6</v>
      </c>
      <c r="S61" s="186">
        <f t="shared" si="21"/>
        <v>0.375</v>
      </c>
      <c r="T61" s="186">
        <f t="shared" si="21"/>
        <v>0.375</v>
      </c>
      <c r="U61" s="185">
        <f t="shared" si="0"/>
        <v>0.73684210526315785</v>
      </c>
      <c r="V61" s="186">
        <f t="shared" si="4"/>
        <v>0.62962962962962965</v>
      </c>
      <c r="W61" s="186">
        <f t="shared" si="24"/>
        <v>0.5714285714285714</v>
      </c>
      <c r="X61" s="176" t="s">
        <v>302</v>
      </c>
    </row>
    <row r="62" spans="3:24" ht="93" customHeight="1">
      <c r="C62" s="41" t="s">
        <v>31</v>
      </c>
      <c r="D62" s="42" t="s">
        <v>248</v>
      </c>
      <c r="E62" s="42" t="s">
        <v>118</v>
      </c>
      <c r="F62" s="43" t="s">
        <v>119</v>
      </c>
      <c r="G62" s="111" t="s">
        <v>120</v>
      </c>
      <c r="H62" s="146">
        <v>19</v>
      </c>
      <c r="I62" s="147">
        <v>7</v>
      </c>
      <c r="J62" s="148">
        <v>4</v>
      </c>
      <c r="K62" s="148">
        <v>7</v>
      </c>
      <c r="L62" s="149">
        <v>1</v>
      </c>
      <c r="M62" s="147">
        <v>12</v>
      </c>
      <c r="N62" s="148">
        <v>16</v>
      </c>
      <c r="O62" s="148">
        <v>5</v>
      </c>
      <c r="P62" s="149">
        <v>14</v>
      </c>
      <c r="Q62" s="185">
        <f t="shared" si="19"/>
        <v>1.7142857142857142</v>
      </c>
      <c r="R62" s="186">
        <f t="shared" si="20"/>
        <v>4</v>
      </c>
      <c r="S62" s="186">
        <f t="shared" si="21"/>
        <v>0.7142857142857143</v>
      </c>
      <c r="T62" s="186">
        <f t="shared" si="21"/>
        <v>14</v>
      </c>
      <c r="U62" s="185">
        <f t="shared" si="0"/>
        <v>2.5454545454545454</v>
      </c>
      <c r="V62" s="186">
        <f t="shared" si="4"/>
        <v>1.8333333333333333</v>
      </c>
      <c r="W62" s="186">
        <f t="shared" si="24"/>
        <v>2.4736842105263159</v>
      </c>
      <c r="X62" s="176" t="s">
        <v>303</v>
      </c>
    </row>
    <row r="63" spans="3:24" ht="129.75" customHeight="1">
      <c r="C63" s="41" t="s">
        <v>31</v>
      </c>
      <c r="D63" s="42" t="s">
        <v>249</v>
      </c>
      <c r="E63" s="42" t="s">
        <v>121</v>
      </c>
      <c r="F63" s="43" t="s">
        <v>25</v>
      </c>
      <c r="G63" s="111" t="s">
        <v>122</v>
      </c>
      <c r="H63" s="146">
        <v>20</v>
      </c>
      <c r="I63" s="147">
        <v>6</v>
      </c>
      <c r="J63" s="148">
        <v>5</v>
      </c>
      <c r="K63" s="148">
        <v>5</v>
      </c>
      <c r="L63" s="149">
        <v>4</v>
      </c>
      <c r="M63" s="147">
        <v>6</v>
      </c>
      <c r="N63" s="148">
        <v>4</v>
      </c>
      <c r="O63" s="148">
        <v>4</v>
      </c>
      <c r="P63" s="149">
        <v>4</v>
      </c>
      <c r="Q63" s="185">
        <f t="shared" si="19"/>
        <v>1</v>
      </c>
      <c r="R63" s="186">
        <f t="shared" si="20"/>
        <v>0.8</v>
      </c>
      <c r="S63" s="186">
        <f t="shared" si="21"/>
        <v>0.8</v>
      </c>
      <c r="T63" s="186">
        <f t="shared" si="21"/>
        <v>1</v>
      </c>
      <c r="U63" s="185">
        <f t="shared" si="0"/>
        <v>0.90909090909090906</v>
      </c>
      <c r="V63" s="186">
        <f t="shared" si="4"/>
        <v>0.875</v>
      </c>
      <c r="W63" s="186">
        <f t="shared" si="24"/>
        <v>0.9</v>
      </c>
      <c r="X63" s="176" t="s">
        <v>304</v>
      </c>
    </row>
    <row r="64" spans="3:24" ht="102" customHeight="1">
      <c r="C64" s="41" t="s">
        <v>31</v>
      </c>
      <c r="D64" s="42" t="s">
        <v>250</v>
      </c>
      <c r="E64" s="42" t="s">
        <v>180</v>
      </c>
      <c r="F64" s="43" t="s">
        <v>25</v>
      </c>
      <c r="G64" s="111" t="s">
        <v>177</v>
      </c>
      <c r="H64" s="146">
        <v>577</v>
      </c>
      <c r="I64" s="147">
        <v>143</v>
      </c>
      <c r="J64" s="148">
        <v>144</v>
      </c>
      <c r="K64" s="148">
        <v>145</v>
      </c>
      <c r="L64" s="149">
        <v>145</v>
      </c>
      <c r="M64" s="147">
        <v>147</v>
      </c>
      <c r="N64" s="148">
        <v>138</v>
      </c>
      <c r="O64" s="148">
        <v>156</v>
      </c>
      <c r="P64" s="149">
        <v>144</v>
      </c>
      <c r="Q64" s="185">
        <f t="shared" si="19"/>
        <v>1.0279720279720279</v>
      </c>
      <c r="R64" s="186">
        <f t="shared" si="20"/>
        <v>0.95833333333333337</v>
      </c>
      <c r="S64" s="186">
        <f t="shared" si="21"/>
        <v>1.0758620689655172</v>
      </c>
      <c r="T64" s="186">
        <f t="shared" si="21"/>
        <v>0.99310344827586206</v>
      </c>
      <c r="U64" s="185">
        <f t="shared" si="0"/>
        <v>0.99303135888501737</v>
      </c>
      <c r="V64" s="186">
        <f t="shared" si="4"/>
        <v>1.0208333333333333</v>
      </c>
      <c r="W64" s="186">
        <f t="shared" si="24"/>
        <v>1.0138648180242635</v>
      </c>
      <c r="X64" s="179" t="s">
        <v>305</v>
      </c>
    </row>
    <row r="65" spans="3:24" ht="120.75" customHeight="1">
      <c r="C65" s="41" t="s">
        <v>31</v>
      </c>
      <c r="D65" s="42" t="s">
        <v>251</v>
      </c>
      <c r="E65" s="42" t="s">
        <v>123</v>
      </c>
      <c r="F65" s="43" t="s">
        <v>25</v>
      </c>
      <c r="G65" s="111" t="s">
        <v>124</v>
      </c>
      <c r="H65" s="146">
        <v>84</v>
      </c>
      <c r="I65" s="147">
        <v>21</v>
      </c>
      <c r="J65" s="148">
        <v>21</v>
      </c>
      <c r="K65" s="148">
        <v>21</v>
      </c>
      <c r="L65" s="149">
        <v>21</v>
      </c>
      <c r="M65" s="147">
        <v>24</v>
      </c>
      <c r="N65" s="148">
        <v>25</v>
      </c>
      <c r="O65" s="148">
        <v>23</v>
      </c>
      <c r="P65" s="149">
        <v>22</v>
      </c>
      <c r="Q65" s="185">
        <f t="shared" si="19"/>
        <v>1.1428571428571428</v>
      </c>
      <c r="R65" s="186">
        <f t="shared" si="20"/>
        <v>1.1904761904761905</v>
      </c>
      <c r="S65" s="186">
        <f t="shared" si="21"/>
        <v>1.0952380952380953</v>
      </c>
      <c r="T65" s="186">
        <f t="shared" si="21"/>
        <v>1.0476190476190477</v>
      </c>
      <c r="U65" s="185">
        <f t="shared" si="0"/>
        <v>1.1666666666666667</v>
      </c>
      <c r="V65" s="186">
        <f t="shared" si="4"/>
        <v>1.1428571428571428</v>
      </c>
      <c r="W65" s="186">
        <f t="shared" si="24"/>
        <v>1.1190476190476191</v>
      </c>
      <c r="X65" s="179" t="s">
        <v>306</v>
      </c>
    </row>
    <row r="66" spans="3:24" ht="101.25" customHeight="1">
      <c r="C66" s="41" t="s">
        <v>31</v>
      </c>
      <c r="D66" s="42" t="s">
        <v>252</v>
      </c>
      <c r="E66" s="42" t="s">
        <v>179</v>
      </c>
      <c r="F66" s="43" t="s">
        <v>25</v>
      </c>
      <c r="G66" s="111" t="s">
        <v>178</v>
      </c>
      <c r="H66" s="146">
        <v>75</v>
      </c>
      <c r="I66" s="147">
        <v>17</v>
      </c>
      <c r="J66" s="148">
        <v>20</v>
      </c>
      <c r="K66" s="148">
        <v>20</v>
      </c>
      <c r="L66" s="149">
        <v>18</v>
      </c>
      <c r="M66" s="147">
        <v>17</v>
      </c>
      <c r="N66" s="148">
        <v>20</v>
      </c>
      <c r="O66" s="148">
        <v>21</v>
      </c>
      <c r="P66" s="149">
        <v>24</v>
      </c>
      <c r="Q66" s="185">
        <f t="shared" si="19"/>
        <v>1</v>
      </c>
      <c r="R66" s="186">
        <f t="shared" si="20"/>
        <v>1</v>
      </c>
      <c r="S66" s="186">
        <f t="shared" si="21"/>
        <v>1.05</v>
      </c>
      <c r="T66" s="186">
        <f t="shared" si="21"/>
        <v>1.3333333333333333</v>
      </c>
      <c r="U66" s="185">
        <f t="shared" si="0"/>
        <v>1</v>
      </c>
      <c r="V66" s="186">
        <f t="shared" si="4"/>
        <v>1.0175438596491229</v>
      </c>
      <c r="W66" s="186">
        <f t="shared" si="24"/>
        <v>1.0933333333333333</v>
      </c>
      <c r="X66" s="179" t="s">
        <v>307</v>
      </c>
    </row>
    <row r="67" spans="3:24" ht="105.75" customHeight="1">
      <c r="C67" s="39" t="s">
        <v>125</v>
      </c>
      <c r="D67" s="40" t="s">
        <v>232</v>
      </c>
      <c r="E67" s="40" t="s">
        <v>126</v>
      </c>
      <c r="F67" s="44" t="s">
        <v>25</v>
      </c>
      <c r="G67" s="109" t="s">
        <v>181</v>
      </c>
      <c r="H67" s="142">
        <v>30</v>
      </c>
      <c r="I67" s="143">
        <v>11</v>
      </c>
      <c r="J67" s="144">
        <v>9</v>
      </c>
      <c r="K67" s="144">
        <v>9</v>
      </c>
      <c r="L67" s="145">
        <v>1</v>
      </c>
      <c r="M67" s="147">
        <v>11</v>
      </c>
      <c r="N67" s="148">
        <v>7</v>
      </c>
      <c r="O67" s="148">
        <v>11</v>
      </c>
      <c r="P67" s="149">
        <v>1</v>
      </c>
      <c r="Q67" s="185">
        <f t="shared" si="19"/>
        <v>1</v>
      </c>
      <c r="R67" s="186">
        <f t="shared" si="20"/>
        <v>0.77777777777777779</v>
      </c>
      <c r="S67" s="186">
        <f t="shared" si="21"/>
        <v>1.2222222222222223</v>
      </c>
      <c r="T67" s="186">
        <f t="shared" si="21"/>
        <v>1</v>
      </c>
      <c r="U67" s="185">
        <f t="shared" si="0"/>
        <v>0.9</v>
      </c>
      <c r="V67" s="186">
        <f t="shared" si="4"/>
        <v>1</v>
      </c>
      <c r="W67" s="186">
        <f t="shared" si="24"/>
        <v>1</v>
      </c>
      <c r="X67" s="178" t="s">
        <v>308</v>
      </c>
    </row>
    <row r="68" spans="3:24" ht="100.5" customHeight="1">
      <c r="C68" s="41" t="s">
        <v>31</v>
      </c>
      <c r="D68" s="42" t="s">
        <v>233</v>
      </c>
      <c r="E68" s="42" t="s">
        <v>182</v>
      </c>
      <c r="F68" s="43" t="s">
        <v>25</v>
      </c>
      <c r="G68" s="111" t="s">
        <v>127</v>
      </c>
      <c r="H68" s="146">
        <v>4</v>
      </c>
      <c r="I68" s="147">
        <v>1</v>
      </c>
      <c r="J68" s="148">
        <v>1</v>
      </c>
      <c r="K68" s="148">
        <v>1</v>
      </c>
      <c r="L68" s="149">
        <v>1</v>
      </c>
      <c r="M68" s="147">
        <v>1</v>
      </c>
      <c r="N68" s="148">
        <v>1</v>
      </c>
      <c r="O68" s="148">
        <v>1</v>
      </c>
      <c r="P68" s="149">
        <v>1</v>
      </c>
      <c r="Q68" s="185">
        <f t="shared" si="19"/>
        <v>1</v>
      </c>
      <c r="R68" s="186">
        <f t="shared" si="20"/>
        <v>1</v>
      </c>
      <c r="S68" s="186">
        <f t="shared" si="21"/>
        <v>1</v>
      </c>
      <c r="T68" s="186">
        <f t="shared" si="21"/>
        <v>1</v>
      </c>
      <c r="U68" s="185">
        <f t="shared" si="0"/>
        <v>1</v>
      </c>
      <c r="V68" s="186">
        <f t="shared" si="4"/>
        <v>1</v>
      </c>
      <c r="W68" s="186">
        <f t="shared" si="24"/>
        <v>1</v>
      </c>
      <c r="X68" s="176" t="s">
        <v>309</v>
      </c>
    </row>
    <row r="69" spans="3:24" ht="126.75" customHeight="1">
      <c r="C69" s="41" t="s">
        <v>31</v>
      </c>
      <c r="D69" s="42" t="s">
        <v>234</v>
      </c>
      <c r="E69" s="42" t="s">
        <v>184</v>
      </c>
      <c r="F69" s="53" t="s">
        <v>25</v>
      </c>
      <c r="G69" s="112" t="s">
        <v>183</v>
      </c>
      <c r="H69" s="146">
        <v>26</v>
      </c>
      <c r="I69" s="147">
        <v>10</v>
      </c>
      <c r="J69" s="148">
        <v>8</v>
      </c>
      <c r="K69" s="148">
        <v>8</v>
      </c>
      <c r="L69" s="135"/>
      <c r="M69" s="147">
        <v>10</v>
      </c>
      <c r="N69" s="148">
        <v>6</v>
      </c>
      <c r="O69" s="148">
        <v>10</v>
      </c>
      <c r="P69" s="141"/>
      <c r="Q69" s="185">
        <f t="shared" si="19"/>
        <v>1</v>
      </c>
      <c r="R69" s="186">
        <f t="shared" si="20"/>
        <v>0.75</v>
      </c>
      <c r="S69" s="186">
        <f t="shared" si="21"/>
        <v>1.25</v>
      </c>
      <c r="T69" s="187"/>
      <c r="U69" s="185">
        <f t="shared" si="0"/>
        <v>0.88888888888888884</v>
      </c>
      <c r="V69" s="186">
        <f t="shared" si="4"/>
        <v>1</v>
      </c>
      <c r="W69" s="188"/>
      <c r="X69" s="179" t="s">
        <v>311</v>
      </c>
    </row>
    <row r="70" spans="3:24" ht="140.1" customHeight="1">
      <c r="C70" s="54" t="s">
        <v>128</v>
      </c>
      <c r="D70" s="55" t="s">
        <v>235</v>
      </c>
      <c r="E70" s="55" t="s">
        <v>129</v>
      </c>
      <c r="F70" s="56" t="s">
        <v>25</v>
      </c>
      <c r="G70" s="113" t="s">
        <v>130</v>
      </c>
      <c r="H70" s="142">
        <v>7</v>
      </c>
      <c r="I70" s="143">
        <v>1</v>
      </c>
      <c r="J70" s="144">
        <v>2</v>
      </c>
      <c r="K70" s="144">
        <v>2</v>
      </c>
      <c r="L70" s="145">
        <v>2</v>
      </c>
      <c r="M70" s="147">
        <v>1</v>
      </c>
      <c r="N70" s="148">
        <v>3</v>
      </c>
      <c r="O70" s="148">
        <v>2</v>
      </c>
      <c r="P70" s="149">
        <v>1</v>
      </c>
      <c r="Q70" s="185">
        <f t="shared" si="19"/>
        <v>1</v>
      </c>
      <c r="R70" s="186">
        <f t="shared" si="20"/>
        <v>1.5</v>
      </c>
      <c r="S70" s="186">
        <f t="shared" si="21"/>
        <v>1</v>
      </c>
      <c r="T70" s="186">
        <f t="shared" si="21"/>
        <v>0.5</v>
      </c>
      <c r="U70" s="185">
        <f t="shared" si="0"/>
        <v>1.3333333333333333</v>
      </c>
      <c r="V70" s="186">
        <f t="shared" si="4"/>
        <v>1.2</v>
      </c>
      <c r="W70" s="186">
        <f t="shared" si="24"/>
        <v>1</v>
      </c>
      <c r="X70" s="180" t="s">
        <v>310</v>
      </c>
    </row>
    <row r="71" spans="3:24" ht="109.5" customHeight="1">
      <c r="C71" s="57" t="s">
        <v>31</v>
      </c>
      <c r="D71" s="42" t="s">
        <v>236</v>
      </c>
      <c r="E71" s="42" t="s">
        <v>190</v>
      </c>
      <c r="F71" s="43" t="s">
        <v>25</v>
      </c>
      <c r="G71" s="111" t="s">
        <v>185</v>
      </c>
      <c r="H71" s="146">
        <v>2</v>
      </c>
      <c r="I71" s="133"/>
      <c r="J71" s="134"/>
      <c r="K71" s="148">
        <v>1</v>
      </c>
      <c r="L71" s="149">
        <v>1</v>
      </c>
      <c r="M71" s="140"/>
      <c r="N71" s="148">
        <v>1</v>
      </c>
      <c r="O71" s="148">
        <v>1</v>
      </c>
      <c r="P71" s="141"/>
      <c r="Q71" s="185" t="str">
        <f t="shared" si="19"/>
        <v>100%</v>
      </c>
      <c r="R71" s="186" t="str">
        <f t="shared" si="20"/>
        <v>NO APLICA</v>
      </c>
      <c r="S71" s="186">
        <f t="shared" si="21"/>
        <v>1</v>
      </c>
      <c r="T71" s="187"/>
      <c r="U71" s="185" t="str">
        <f t="shared" si="0"/>
        <v>100%</v>
      </c>
      <c r="V71" s="186">
        <f t="shared" si="4"/>
        <v>2</v>
      </c>
      <c r="W71" s="188"/>
      <c r="X71" s="179" t="s">
        <v>312</v>
      </c>
    </row>
    <row r="72" spans="3:24" ht="109.5" customHeight="1">
      <c r="C72" s="41" t="s">
        <v>31</v>
      </c>
      <c r="D72" s="58" t="s">
        <v>237</v>
      </c>
      <c r="E72" s="58" t="s">
        <v>189</v>
      </c>
      <c r="F72" s="59" t="s">
        <v>25</v>
      </c>
      <c r="G72" s="114" t="s">
        <v>186</v>
      </c>
      <c r="H72" s="146">
        <v>1</v>
      </c>
      <c r="I72" s="133"/>
      <c r="J72" s="148">
        <v>1</v>
      </c>
      <c r="K72" s="134"/>
      <c r="L72" s="135"/>
      <c r="M72" s="140"/>
      <c r="N72" s="148">
        <v>1</v>
      </c>
      <c r="O72" s="148">
        <v>0</v>
      </c>
      <c r="P72" s="141"/>
      <c r="Q72" s="185" t="str">
        <f t="shared" si="19"/>
        <v>100%</v>
      </c>
      <c r="R72" s="186">
        <f t="shared" si="20"/>
        <v>1</v>
      </c>
      <c r="S72" s="186" t="str">
        <f t="shared" si="21"/>
        <v>NO APLICA</v>
      </c>
      <c r="T72" s="187"/>
      <c r="U72" s="185">
        <f t="shared" si="0"/>
        <v>1</v>
      </c>
      <c r="V72" s="186">
        <f t="shared" si="4"/>
        <v>1</v>
      </c>
      <c r="W72" s="188"/>
      <c r="X72" s="179" t="s">
        <v>313</v>
      </c>
    </row>
    <row r="73" spans="3:24" ht="109.5" customHeight="1">
      <c r="C73" s="60" t="s">
        <v>31</v>
      </c>
      <c r="D73" s="61" t="s">
        <v>238</v>
      </c>
      <c r="E73" s="62" t="s">
        <v>188</v>
      </c>
      <c r="F73" s="63" t="s">
        <v>25</v>
      </c>
      <c r="G73" s="115" t="s">
        <v>187</v>
      </c>
      <c r="H73" s="146">
        <v>4</v>
      </c>
      <c r="I73" s="147">
        <v>1</v>
      </c>
      <c r="J73" s="148">
        <v>1</v>
      </c>
      <c r="K73" s="148">
        <v>1</v>
      </c>
      <c r="L73" s="149">
        <v>1</v>
      </c>
      <c r="M73" s="147">
        <v>1</v>
      </c>
      <c r="N73" s="148">
        <v>1</v>
      </c>
      <c r="O73" s="148">
        <v>1</v>
      </c>
      <c r="P73" s="149">
        <v>1</v>
      </c>
      <c r="Q73" s="185">
        <f t="shared" si="19"/>
        <v>1</v>
      </c>
      <c r="R73" s="186">
        <f t="shared" si="20"/>
        <v>1</v>
      </c>
      <c r="S73" s="186">
        <f t="shared" si="21"/>
        <v>1</v>
      </c>
      <c r="T73" s="186">
        <f t="shared" si="21"/>
        <v>1</v>
      </c>
      <c r="U73" s="185">
        <f t="shared" si="0"/>
        <v>1</v>
      </c>
      <c r="V73" s="186">
        <f t="shared" si="4"/>
        <v>1</v>
      </c>
      <c r="W73" s="186">
        <f t="shared" ref="W73:W75" si="25">IFERROR(((M73+N73+O73+P73)/(I73+J73+K73+L73)),"100%")</f>
        <v>1</v>
      </c>
      <c r="X73" s="179" t="s">
        <v>314</v>
      </c>
    </row>
    <row r="74" spans="3:24" ht="118.5" customHeight="1">
      <c r="C74" s="64" t="s">
        <v>196</v>
      </c>
      <c r="D74" s="65" t="s">
        <v>239</v>
      </c>
      <c r="E74" s="66" t="s">
        <v>131</v>
      </c>
      <c r="F74" s="67" t="s">
        <v>25</v>
      </c>
      <c r="G74" s="116" t="s">
        <v>132</v>
      </c>
      <c r="H74" s="142">
        <v>387</v>
      </c>
      <c r="I74" s="143">
        <v>99</v>
      </c>
      <c r="J74" s="144">
        <v>96</v>
      </c>
      <c r="K74" s="144">
        <v>96</v>
      </c>
      <c r="L74" s="145">
        <v>96</v>
      </c>
      <c r="M74" s="147">
        <v>100</v>
      </c>
      <c r="N74" s="148">
        <v>96</v>
      </c>
      <c r="O74" s="148">
        <v>86</v>
      </c>
      <c r="P74" s="149">
        <v>105</v>
      </c>
      <c r="Q74" s="185">
        <f t="shared" si="19"/>
        <v>1.0101010101010102</v>
      </c>
      <c r="R74" s="186">
        <f t="shared" si="20"/>
        <v>1</v>
      </c>
      <c r="S74" s="186">
        <f t="shared" si="21"/>
        <v>0.89583333333333337</v>
      </c>
      <c r="T74" s="186">
        <f t="shared" si="21"/>
        <v>1.09375</v>
      </c>
      <c r="U74" s="185">
        <f t="shared" si="0"/>
        <v>1.0051282051282051</v>
      </c>
      <c r="V74" s="186">
        <f t="shared" si="4"/>
        <v>0.96907216494845361</v>
      </c>
      <c r="W74" s="186">
        <f t="shared" si="25"/>
        <v>1</v>
      </c>
      <c r="X74" s="178" t="s">
        <v>315</v>
      </c>
    </row>
    <row r="75" spans="3:24" ht="122.25" customHeight="1">
      <c r="C75" s="68" t="s">
        <v>31</v>
      </c>
      <c r="D75" s="69" t="s">
        <v>240</v>
      </c>
      <c r="E75" s="69" t="s">
        <v>191</v>
      </c>
      <c r="F75" s="70" t="s">
        <v>25</v>
      </c>
      <c r="G75" s="117" t="s">
        <v>133</v>
      </c>
      <c r="H75" s="146">
        <v>384</v>
      </c>
      <c r="I75" s="147">
        <v>96</v>
      </c>
      <c r="J75" s="148">
        <v>96</v>
      </c>
      <c r="K75" s="148">
        <v>96</v>
      </c>
      <c r="L75" s="149">
        <v>96</v>
      </c>
      <c r="M75" s="147">
        <v>100</v>
      </c>
      <c r="N75" s="148">
        <v>96</v>
      </c>
      <c r="O75" s="148">
        <v>83</v>
      </c>
      <c r="P75" s="149">
        <v>105</v>
      </c>
      <c r="Q75" s="185">
        <f t="shared" si="19"/>
        <v>1.0416666666666667</v>
      </c>
      <c r="R75" s="186">
        <f t="shared" si="20"/>
        <v>1</v>
      </c>
      <c r="S75" s="186">
        <f t="shared" si="21"/>
        <v>0.86458333333333337</v>
      </c>
      <c r="T75" s="186">
        <f t="shared" si="21"/>
        <v>1.09375</v>
      </c>
      <c r="U75" s="185">
        <f t="shared" si="0"/>
        <v>1.0208333333333333</v>
      </c>
      <c r="V75" s="186">
        <f t="shared" si="4"/>
        <v>0.96875</v>
      </c>
      <c r="W75" s="186">
        <f t="shared" si="25"/>
        <v>1</v>
      </c>
      <c r="X75" s="176" t="s">
        <v>316</v>
      </c>
    </row>
    <row r="76" spans="3:24" ht="122.25" customHeight="1" thickBot="1">
      <c r="C76" s="71" t="s">
        <v>31</v>
      </c>
      <c r="D76" s="72" t="s">
        <v>241</v>
      </c>
      <c r="E76" s="72" t="s">
        <v>192</v>
      </c>
      <c r="F76" s="73" t="s">
        <v>25</v>
      </c>
      <c r="G76" s="118" t="s">
        <v>134</v>
      </c>
      <c r="H76" s="150">
        <v>3</v>
      </c>
      <c r="I76" s="151">
        <v>3</v>
      </c>
      <c r="J76" s="152"/>
      <c r="K76" s="152"/>
      <c r="L76" s="153"/>
      <c r="M76" s="154"/>
      <c r="N76" s="154"/>
      <c r="O76" s="184">
        <v>3</v>
      </c>
      <c r="P76" s="155"/>
      <c r="Q76" s="185">
        <f t="shared" si="19"/>
        <v>0</v>
      </c>
      <c r="R76" s="186" t="str">
        <f t="shared" si="20"/>
        <v>NO APLICA</v>
      </c>
      <c r="S76" s="186" t="str">
        <f t="shared" si="21"/>
        <v>NO APLICA</v>
      </c>
      <c r="T76" s="190"/>
      <c r="U76" s="191">
        <f t="shared" si="0"/>
        <v>0</v>
      </c>
      <c r="V76" s="186">
        <f t="shared" si="4"/>
        <v>1</v>
      </c>
      <c r="W76" s="192"/>
      <c r="X76" s="181" t="s">
        <v>317</v>
      </c>
    </row>
    <row r="77" spans="3:24" ht="28.5" customHeight="1">
      <c r="Q77" s="84">
        <f>AVERAGE(Q17:Q22,Q24,Q26:Q28,Q30:Q32,Q34:Q35,Q37:Q38,Q40:Q41,Q43:Q49,Q51:Q55,Q61:Q66,Q68:Q69,Q71:Q73,Q75:Q76,Q57:Q59)</f>
        <v>1.0497865633041052</v>
      </c>
      <c r="R77" s="84">
        <f t="shared" ref="R77:U77" si="26">AVERAGE(R17:R18)</f>
        <v>0.63732638888888893</v>
      </c>
      <c r="S77" s="84">
        <f t="shared" si="26"/>
        <v>0.80651041666666667</v>
      </c>
      <c r="T77" s="84">
        <f t="shared" si="26"/>
        <v>2.5049999999999999</v>
      </c>
      <c r="U77" s="84">
        <f t="shared" si="26"/>
        <v>1.0474826388888889</v>
      </c>
      <c r="V77" s="84">
        <f t="shared" ref="V77:W77" si="27">AVERAGE(V17:V18)</f>
        <v>0.96715856481481477</v>
      </c>
      <c r="W77" s="84">
        <f t="shared" si="27"/>
        <v>1.3060150588768116</v>
      </c>
    </row>
    <row r="78" spans="3:24" ht="52.5" customHeight="1"/>
    <row r="79" spans="3:24" ht="5.25" customHeight="1"/>
    <row r="81" spans="4:24" s="131" customFormat="1" ht="80.25" customHeight="1">
      <c r="D81" s="212"/>
      <c r="E81" s="213"/>
      <c r="F81" s="213"/>
      <c r="G81" s="213"/>
      <c r="H81" s="130"/>
      <c r="M81" s="212"/>
      <c r="N81" s="213"/>
      <c r="O81" s="213"/>
      <c r="P81" s="213"/>
      <c r="Q81" s="213"/>
      <c r="R81" s="213"/>
      <c r="V81" s="212"/>
      <c r="W81" s="213"/>
      <c r="X81" s="213"/>
    </row>
    <row r="84" spans="4:24" ht="95.25" customHeight="1"/>
    <row r="85" spans="4:24" ht="113.25" customHeight="1" thickBot="1"/>
    <row r="86" spans="4:24" ht="29.25" customHeight="1" thickBot="1">
      <c r="F86" s="214" t="s">
        <v>135</v>
      </c>
      <c r="G86" s="215"/>
      <c r="H86" s="215"/>
      <c r="I86" s="215"/>
      <c r="J86" s="215"/>
      <c r="K86" s="215"/>
      <c r="L86" s="215"/>
      <c r="M86" s="215"/>
      <c r="N86" s="215"/>
      <c r="O86" s="215"/>
      <c r="P86" s="215"/>
      <c r="Q86" s="215"/>
      <c r="R86" s="215"/>
      <c r="S86" s="215"/>
      <c r="T86" s="215"/>
      <c r="U86" s="215"/>
      <c r="V86" s="215"/>
      <c r="W86" s="215"/>
      <c r="X86" s="216"/>
    </row>
    <row r="87" spans="4:24" ht="32.25" customHeight="1" thickBot="1">
      <c r="F87" s="219" t="s">
        <v>136</v>
      </c>
      <c r="G87" s="221" t="s">
        <v>137</v>
      </c>
      <c r="H87" s="225" t="s">
        <v>138</v>
      </c>
      <c r="I87" s="226"/>
      <c r="J87" s="226"/>
      <c r="K87" s="227"/>
      <c r="L87" s="225" t="s">
        <v>139</v>
      </c>
      <c r="M87" s="226"/>
      <c r="N87" s="226"/>
      <c r="O87" s="226"/>
      <c r="P87" s="225" t="s">
        <v>140</v>
      </c>
      <c r="Q87" s="226"/>
      <c r="R87" s="226"/>
      <c r="S87" s="227"/>
      <c r="T87" s="225" t="s">
        <v>141</v>
      </c>
      <c r="U87" s="226"/>
      <c r="V87" s="226"/>
      <c r="W87" s="226"/>
      <c r="X87" s="219" t="s">
        <v>193</v>
      </c>
    </row>
    <row r="88" spans="4:24" ht="37.5" customHeight="1" thickBot="1">
      <c r="F88" s="220"/>
      <c r="G88" s="222"/>
      <c r="H88" s="74" t="s">
        <v>142</v>
      </c>
      <c r="I88" s="75" t="s">
        <v>143</v>
      </c>
      <c r="J88" s="85" t="s">
        <v>144</v>
      </c>
      <c r="K88" s="86" t="s">
        <v>145</v>
      </c>
      <c r="L88" s="74" t="s">
        <v>142</v>
      </c>
      <c r="M88" s="75" t="s">
        <v>143</v>
      </c>
      <c r="N88" s="85" t="s">
        <v>144</v>
      </c>
      <c r="O88" s="87" t="s">
        <v>145</v>
      </c>
      <c r="P88" s="74" t="s">
        <v>13</v>
      </c>
      <c r="Q88" s="75" t="s">
        <v>14</v>
      </c>
      <c r="R88" s="85" t="s">
        <v>15</v>
      </c>
      <c r="S88" s="86" t="s">
        <v>16</v>
      </c>
      <c r="T88" s="74" t="s">
        <v>13</v>
      </c>
      <c r="U88" s="75" t="s">
        <v>14</v>
      </c>
      <c r="V88" s="85" t="s">
        <v>15</v>
      </c>
      <c r="W88" s="87" t="s">
        <v>16</v>
      </c>
      <c r="X88" s="220"/>
    </row>
    <row r="89" spans="4:24" ht="15.75" hidden="1" thickBot="1">
      <c r="F89" s="208" t="s">
        <v>21</v>
      </c>
      <c r="G89" s="209"/>
      <c r="H89" s="76"/>
      <c r="I89" s="77"/>
      <c r="J89" s="77"/>
      <c r="K89" s="88"/>
      <c r="L89" s="89"/>
      <c r="M89" s="80"/>
      <c r="N89" s="80"/>
      <c r="O89" s="90"/>
      <c r="P89" s="91" t="str">
        <f t="shared" ref="P89:P94" si="28">IFERROR((L89/H89),"100%")</f>
        <v>100%</v>
      </c>
      <c r="Q89" s="92" t="str">
        <f t="shared" ref="Q89:S89" si="29">IFERROR((M89/I89),"100%")</f>
        <v>100%</v>
      </c>
      <c r="R89" s="92" t="str">
        <f t="shared" si="29"/>
        <v>100%</v>
      </c>
      <c r="S89" s="102" t="str">
        <f t="shared" si="29"/>
        <v>100%</v>
      </c>
      <c r="T89" s="95" t="str">
        <f t="shared" ref="T89:T94" si="30">IFERROR(((L89)/(H89)),"100%")</f>
        <v>100%</v>
      </c>
      <c r="U89" s="95" t="str">
        <f>IFERROR(((M89+N89)/(I89+J89)),"100%")</f>
        <v>100%</v>
      </c>
      <c r="V89" s="52" t="str">
        <f>IFERROR(((M89+N89+O89)/(I89+J89+K89)),"100%")</f>
        <v>100%</v>
      </c>
      <c r="W89" s="183" t="str">
        <f>IFERROR(((M89+N89+O89+P89)/(I89+J89+K89+L89)),"100%")</f>
        <v>100%</v>
      </c>
      <c r="X89" s="103"/>
    </row>
    <row r="90" spans="4:24" ht="61.5" customHeight="1" thickBot="1">
      <c r="F90" s="78" t="s">
        <v>146</v>
      </c>
      <c r="G90" s="79">
        <v>1000000</v>
      </c>
      <c r="H90" s="123">
        <v>100000</v>
      </c>
      <c r="I90" s="124">
        <v>300000</v>
      </c>
      <c r="J90" s="124">
        <v>300000</v>
      </c>
      <c r="K90" s="125">
        <v>300000</v>
      </c>
      <c r="L90" s="121">
        <v>0</v>
      </c>
      <c r="M90" s="93">
        <v>190660.57</v>
      </c>
      <c r="N90" s="169">
        <v>140727.78</v>
      </c>
      <c r="O90" s="94"/>
      <c r="P90" s="95">
        <f t="shared" si="28"/>
        <v>0</v>
      </c>
      <c r="Q90" s="92">
        <f t="shared" ref="Q90:Q93" si="31">IFERROR((M90/I90),"100%")</f>
        <v>0.63553523333333339</v>
      </c>
      <c r="R90" s="92">
        <f t="shared" ref="R90:S93" si="32">IFERROR((N90/J90),"100%")</f>
        <v>0.46909259999999997</v>
      </c>
      <c r="S90" s="104"/>
      <c r="T90" s="91">
        <f t="shared" si="30"/>
        <v>0</v>
      </c>
      <c r="U90" s="95">
        <f t="shared" ref="U90:U93" si="33">IFERROR(((M90+N90)/(I90+J90)),"100%")</f>
        <v>0.55231391666666663</v>
      </c>
      <c r="V90" s="52">
        <f t="shared" ref="V90:V93" si="34">IFERROR(((M90+N90+O90)/(I90+J90+K90)),"100%")</f>
        <v>0.36820927777777773</v>
      </c>
      <c r="W90" s="182"/>
      <c r="X90" s="194" t="s">
        <v>243</v>
      </c>
    </row>
    <row r="91" spans="4:24" ht="61.5" customHeight="1" thickBot="1">
      <c r="F91" s="81" t="s">
        <v>147</v>
      </c>
      <c r="G91" s="79">
        <v>156800000</v>
      </c>
      <c r="H91" s="123">
        <v>30926265</v>
      </c>
      <c r="I91" s="124">
        <v>58908282</v>
      </c>
      <c r="J91" s="124">
        <v>33549918</v>
      </c>
      <c r="K91" s="125">
        <v>33414535</v>
      </c>
      <c r="L91" s="120">
        <v>10197521.779999999</v>
      </c>
      <c r="M91" s="96">
        <v>20082681.579999998</v>
      </c>
      <c r="N91" s="170">
        <v>24721300.460000001</v>
      </c>
      <c r="O91" s="193">
        <v>66977502.75</v>
      </c>
      <c r="P91" s="95">
        <f t="shared" si="28"/>
        <v>0.32973660996567156</v>
      </c>
      <c r="Q91" s="92">
        <f t="shared" si="31"/>
        <v>0.340914399438775</v>
      </c>
      <c r="R91" s="92">
        <f t="shared" si="32"/>
        <v>0.73685129304936003</v>
      </c>
      <c r="S91" s="92">
        <f t="shared" si="32"/>
        <v>2.0044421611732739</v>
      </c>
      <c r="T91" s="95">
        <f t="shared" si="30"/>
        <v>0.32973660996567156</v>
      </c>
      <c r="U91" s="95">
        <f t="shared" si="33"/>
        <v>0.48458635404972195</v>
      </c>
      <c r="V91" s="52">
        <f t="shared" si="34"/>
        <v>0.88805160855526011</v>
      </c>
      <c r="W91" s="183">
        <f>IFERROR(((L91+M91+N91+O91)/(H91+I91+J91+K91)),"100%")</f>
        <v>0.77793229912180561</v>
      </c>
      <c r="X91" s="195" t="s">
        <v>244</v>
      </c>
    </row>
    <row r="92" spans="4:24" ht="61.5" customHeight="1" thickBot="1">
      <c r="F92" s="81" t="s">
        <v>148</v>
      </c>
      <c r="G92" s="79">
        <v>13500000</v>
      </c>
      <c r="H92" s="123">
        <v>2096450</v>
      </c>
      <c r="I92" s="124">
        <v>5782850</v>
      </c>
      <c r="J92" s="124">
        <v>2860450</v>
      </c>
      <c r="K92" s="125">
        <v>2760250</v>
      </c>
      <c r="L92" s="120">
        <v>1304876.71</v>
      </c>
      <c r="M92" s="96">
        <v>1551779.99</v>
      </c>
      <c r="N92" s="170">
        <v>1548761.95</v>
      </c>
      <c r="O92" s="193">
        <v>2144122.06</v>
      </c>
      <c r="P92" s="95">
        <f t="shared" si="28"/>
        <v>0.62242205156335706</v>
      </c>
      <c r="Q92" s="92">
        <f t="shared" si="31"/>
        <v>0.26834173288257518</v>
      </c>
      <c r="R92" s="92">
        <f t="shared" si="32"/>
        <v>0.54143996573965636</v>
      </c>
      <c r="S92" s="92">
        <f t="shared" si="32"/>
        <v>0.77678545783896391</v>
      </c>
      <c r="T92" s="95">
        <f t="shared" si="30"/>
        <v>0.62242205156335706</v>
      </c>
      <c r="U92" s="95">
        <f t="shared" si="33"/>
        <v>0.35872200895491307</v>
      </c>
      <c r="V92" s="52">
        <f t="shared" si="34"/>
        <v>0.4599150264610582</v>
      </c>
      <c r="W92" s="183">
        <f>IFERROR(((L92+M92+N92+O92)/(H92+I92+J92+K92)),"100%")</f>
        <v>0.48515116370370376</v>
      </c>
      <c r="X92" s="196" t="s">
        <v>243</v>
      </c>
    </row>
    <row r="93" spans="4:24" ht="61.5" customHeight="1" thickBot="1">
      <c r="F93" s="81" t="s">
        <v>149</v>
      </c>
      <c r="G93" s="79">
        <v>16000000</v>
      </c>
      <c r="H93" s="123">
        <v>1600000</v>
      </c>
      <c r="I93" s="124">
        <v>4800000</v>
      </c>
      <c r="J93" s="124">
        <v>48000000</v>
      </c>
      <c r="K93" s="125">
        <v>48000000</v>
      </c>
      <c r="L93" s="120">
        <v>0</v>
      </c>
      <c r="M93" s="168" t="s">
        <v>242</v>
      </c>
      <c r="N93" s="170">
        <v>3910200</v>
      </c>
      <c r="O93" s="97"/>
      <c r="P93" s="95">
        <f t="shared" si="28"/>
        <v>0</v>
      </c>
      <c r="Q93" s="92" t="str">
        <f t="shared" si="31"/>
        <v>100%</v>
      </c>
      <c r="R93" s="92">
        <f t="shared" si="32"/>
        <v>8.1462499999999993E-2</v>
      </c>
      <c r="S93" s="104"/>
      <c r="T93" s="95">
        <f t="shared" si="30"/>
        <v>0</v>
      </c>
      <c r="U93" s="95" t="str">
        <f t="shared" si="33"/>
        <v>100%</v>
      </c>
      <c r="V93" s="52" t="str">
        <f t="shared" si="34"/>
        <v>100%</v>
      </c>
      <c r="W93" s="182"/>
      <c r="X93" s="197" t="s">
        <v>245</v>
      </c>
    </row>
    <row r="94" spans="4:24" ht="61.5" customHeight="1" thickBot="1">
      <c r="F94" s="82" t="s">
        <v>155</v>
      </c>
      <c r="G94" s="83">
        <v>500000</v>
      </c>
      <c r="H94" s="126">
        <v>50000</v>
      </c>
      <c r="I94" s="127">
        <v>150000</v>
      </c>
      <c r="J94" s="127">
        <v>150000</v>
      </c>
      <c r="K94" s="128">
        <v>150000</v>
      </c>
      <c r="L94" s="122">
        <v>0</v>
      </c>
      <c r="M94" s="98"/>
      <c r="N94" s="98"/>
      <c r="O94" s="99"/>
      <c r="P94" s="100">
        <f t="shared" si="28"/>
        <v>0</v>
      </c>
      <c r="Q94" s="101"/>
      <c r="R94" s="101"/>
      <c r="S94" s="105"/>
      <c r="T94" s="100">
        <f t="shared" si="30"/>
        <v>0</v>
      </c>
      <c r="U94" s="106"/>
      <c r="V94" s="107"/>
      <c r="W94" s="106"/>
      <c r="X94" s="198" t="s">
        <v>246</v>
      </c>
    </row>
    <row r="95" spans="4:24" ht="30" customHeight="1"/>
    <row r="96" spans="4:24" ht="30" customHeight="1"/>
  </sheetData>
  <mergeCells count="26">
    <mergeCell ref="C11:C12"/>
    <mergeCell ref="D11:D12"/>
    <mergeCell ref="F87:F88"/>
    <mergeCell ref="G87:G88"/>
    <mergeCell ref="X11:X12"/>
    <mergeCell ref="X87:X88"/>
    <mergeCell ref="H87:K87"/>
    <mergeCell ref="L87:O87"/>
    <mergeCell ref="P87:S87"/>
    <mergeCell ref="T87:W87"/>
    <mergeCell ref="E11:G11"/>
    <mergeCell ref="H11:L11"/>
    <mergeCell ref="M11:P11"/>
    <mergeCell ref="Q11:T11"/>
    <mergeCell ref="U11:W11"/>
    <mergeCell ref="F89:G89"/>
    <mergeCell ref="C14:G14"/>
    <mergeCell ref="D81:G81"/>
    <mergeCell ref="M81:R81"/>
    <mergeCell ref="V81:X81"/>
    <mergeCell ref="F86:X86"/>
    <mergeCell ref="F2:T2"/>
    <mergeCell ref="F3:T3"/>
    <mergeCell ref="F4:T4"/>
    <mergeCell ref="F5:T5"/>
    <mergeCell ref="H10:W10"/>
  </mergeCells>
  <conditionalFormatting sqref="H89:K94">
    <cfRule type="containsBlanks" dxfId="122" priority="276">
      <formula>LEN(TRIM(H89))=0</formula>
    </cfRule>
  </conditionalFormatting>
  <conditionalFormatting sqref="I14:L76">
    <cfRule type="containsBlanks" dxfId="121" priority="231">
      <formula>LEN(TRIM(I14))=0</formula>
    </cfRule>
  </conditionalFormatting>
  <conditionalFormatting sqref="L89:O89 L94:O94 L90:M93 O90 O93">
    <cfRule type="containsBlanks" dxfId="120" priority="223">
      <formula>LEN(TRIM(L89))=0</formula>
    </cfRule>
  </conditionalFormatting>
  <conditionalFormatting sqref="M14:P76">
    <cfRule type="containsBlanks" dxfId="119" priority="140">
      <formula>LEN(TRIM(M14))=0</formula>
    </cfRule>
  </conditionalFormatting>
  <conditionalFormatting sqref="P90:P94">
    <cfRule type="cellIs" dxfId="118" priority="216" stopIfTrue="1" operator="equal">
      <formula>"100%"</formula>
    </cfRule>
    <cfRule type="cellIs" dxfId="117" priority="217" stopIfTrue="1" operator="lessThan">
      <formula>0.5</formula>
    </cfRule>
    <cfRule type="cellIs" dxfId="116" priority="218" stopIfTrue="1" operator="between">
      <formula>0.5</formula>
      <formula>0.7</formula>
    </cfRule>
    <cfRule type="cellIs" dxfId="115" priority="219" stopIfTrue="1" operator="between">
      <formula>0.7</formula>
      <formula>1.2</formula>
    </cfRule>
    <cfRule type="cellIs" dxfId="114" priority="220" stopIfTrue="1" operator="greaterThanOrEqual">
      <formula>1.2</formula>
    </cfRule>
    <cfRule type="containsBlanks" dxfId="113" priority="221" stopIfTrue="1">
      <formula>LEN(TRIM(P90))=0</formula>
    </cfRule>
  </conditionalFormatting>
  <conditionalFormatting sqref="P89:W89 T90:T94 Q90:R93 U90:V93 S91:S92 W90:W92">
    <cfRule type="cellIs" dxfId="112" priority="210" stopIfTrue="1" operator="equal">
      <formula>"100%"</formula>
    </cfRule>
    <cfRule type="cellIs" dxfId="111" priority="211" stopIfTrue="1" operator="lessThan">
      <formula>0.5</formula>
    </cfRule>
    <cfRule type="cellIs" dxfId="110" priority="212" stopIfTrue="1" operator="between">
      <formula>0.5</formula>
      <formula>0.7</formula>
    </cfRule>
    <cfRule type="cellIs" dxfId="109" priority="213" stopIfTrue="1" operator="between">
      <formula>0.7</formula>
      <formula>1.2</formula>
    </cfRule>
    <cfRule type="cellIs" dxfId="108" priority="214" stopIfTrue="1" operator="greaterThanOrEqual">
      <formula>1.2</formula>
    </cfRule>
    <cfRule type="containsBlanks" dxfId="107" priority="215" stopIfTrue="1">
      <formula>LEN(TRIM(P89))=0</formula>
    </cfRule>
  </conditionalFormatting>
  <conditionalFormatting sqref="Q14">
    <cfRule type="cellIs" dxfId="106" priority="233" stopIfTrue="1" operator="equal">
      <formula>"100%"</formula>
    </cfRule>
    <cfRule type="cellIs" dxfId="105" priority="234" stopIfTrue="1" operator="lessThan">
      <formula>0.5</formula>
    </cfRule>
    <cfRule type="cellIs" dxfId="104" priority="235" stopIfTrue="1" operator="between">
      <formula>0.5</formula>
      <formula>0.7</formula>
    </cfRule>
    <cfRule type="cellIs" dxfId="103" priority="236" stopIfTrue="1" operator="between">
      <formula>0.7</formula>
      <formula>1.2</formula>
    </cfRule>
    <cfRule type="cellIs" dxfId="102" priority="237" stopIfTrue="1" operator="greaterThanOrEqual">
      <formula>1.2</formula>
    </cfRule>
    <cfRule type="containsBlanks" dxfId="101" priority="238" stopIfTrue="1">
      <formula>LEN(TRIM(Q14))=0</formula>
    </cfRule>
  </conditionalFormatting>
  <conditionalFormatting sqref="R14 Q13:T13">
    <cfRule type="cellIs" dxfId="100" priority="296" operator="equal">
      <formula>"NO APLICA"</formula>
    </cfRule>
    <cfRule type="cellIs" dxfId="99" priority="297" operator="lessThanOrEqual">
      <formula>100%</formula>
    </cfRule>
    <cfRule type="cellIs" dxfId="98" priority="298" operator="between">
      <formula>100%</formula>
      <formula>110%</formula>
    </cfRule>
    <cfRule type="cellIs" dxfId="97" priority="299" operator="greaterThanOrEqual">
      <formula>110%</formula>
    </cfRule>
  </conditionalFormatting>
  <conditionalFormatting sqref="Q15:T15 T16:T26">
    <cfRule type="cellIs" dxfId="96" priority="102" operator="equal">
      <formula>"NO APLICA"</formula>
    </cfRule>
    <cfRule type="cellIs" dxfId="95" priority="103" operator="lessThanOrEqual">
      <formula>100%</formula>
    </cfRule>
    <cfRule type="cellIs" dxfId="94" priority="104" operator="between">
      <formula>100%</formula>
      <formula>110%</formula>
    </cfRule>
    <cfRule type="cellIs" dxfId="93" priority="105" operator="greaterThanOrEqual">
      <formula>110%</formula>
    </cfRule>
  </conditionalFormatting>
  <conditionalFormatting sqref="Q16:S32 T28:T32">
    <cfRule type="cellIs" dxfId="92" priority="112" stopIfTrue="1" operator="equal">
      <formula>"100%"</formula>
    </cfRule>
    <cfRule type="cellIs" dxfId="91" priority="113" stopIfTrue="1" operator="lessThan">
      <formula>0.5</formula>
    </cfRule>
    <cfRule type="cellIs" dxfId="90" priority="114" stopIfTrue="1" operator="between">
      <formula>0.5</formula>
      <formula>0.7</formula>
    </cfRule>
    <cfRule type="cellIs" dxfId="89" priority="115" stopIfTrue="1" operator="between">
      <formula>0.7</formula>
      <formula>1.2</formula>
    </cfRule>
    <cfRule type="cellIs" dxfId="88" priority="116" stopIfTrue="1" operator="greaterThanOrEqual">
      <formula>1.2</formula>
    </cfRule>
    <cfRule type="containsBlanks" dxfId="87" priority="117" stopIfTrue="1">
      <formula>LEN(TRIM(Q16))=0</formula>
    </cfRule>
  </conditionalFormatting>
  <conditionalFormatting sqref="V14:W14 S14:T14 W27 T43 W43 T27 T46:T49 T69 T71:T72 T76 W46:W49 W69 W71:W72 W76">
    <cfRule type="containsBlanks" dxfId="86" priority="169">
      <formula>LEN(TRIM(S14))=0</formula>
    </cfRule>
  </conditionalFormatting>
  <conditionalFormatting sqref="T89:W89 Q94:W94 S90:V90 S93:W93 T91:V92 W90:W92">
    <cfRule type="containsBlanks" dxfId="85" priority="209">
      <formula>LEN(TRIM(Q89))=0</formula>
    </cfRule>
  </conditionalFormatting>
  <conditionalFormatting sqref="U13:U15 V13:W13">
    <cfRule type="cellIs" dxfId="84" priority="130" operator="equal">
      <formula>"NO APLICA"</formula>
    </cfRule>
    <cfRule type="cellIs" dxfId="83" priority="131" operator="lessThanOrEqual">
      <formula>100%</formula>
    </cfRule>
    <cfRule type="cellIs" dxfId="82" priority="132" operator="between">
      <formula>100%</formula>
      <formula>110%</formula>
    </cfRule>
    <cfRule type="cellIs" dxfId="81" priority="133" operator="greaterThanOrEqual">
      <formula>110%</formula>
    </cfRule>
  </conditionalFormatting>
  <conditionalFormatting sqref="U16:U32 U37:U76">
    <cfRule type="cellIs" dxfId="80" priority="106" stopIfTrue="1" operator="equal">
      <formula>"100%"</formula>
    </cfRule>
    <cfRule type="cellIs" dxfId="79" priority="107" stopIfTrue="1" operator="lessThan">
      <formula>0.5</formula>
    </cfRule>
    <cfRule type="cellIs" dxfId="78" priority="108" stopIfTrue="1" operator="between">
      <formula>0.5</formula>
      <formula>0.7</formula>
    </cfRule>
    <cfRule type="cellIs" dxfId="77" priority="109" stopIfTrue="1" operator="between">
      <formula>0.7</formula>
      <formula>1.2</formula>
    </cfRule>
    <cfRule type="cellIs" dxfId="76" priority="110" stopIfTrue="1" operator="greaterThanOrEqual">
      <formula>1.2</formula>
    </cfRule>
    <cfRule type="containsBlanks" dxfId="75" priority="111" stopIfTrue="1">
      <formula>LEN(TRIM(U16))=0</formula>
    </cfRule>
  </conditionalFormatting>
  <conditionalFormatting sqref="V14:W14 W27 W43 W46:W49 W69 W71:W72 W76">
    <cfRule type="cellIs" dxfId="74" priority="170" stopIfTrue="1" operator="equal">
      <formula>"100%"</formula>
    </cfRule>
    <cfRule type="cellIs" dxfId="73" priority="171" stopIfTrue="1" operator="lessThan">
      <formula>0.5</formula>
    </cfRule>
    <cfRule type="cellIs" dxfId="72" priority="172" stopIfTrue="1" operator="between">
      <formula>0.5</formula>
      <formula>0.7</formula>
    </cfRule>
    <cfRule type="cellIs" dxfId="71" priority="173" stopIfTrue="1" operator="between">
      <formula>0.7</formula>
      <formula>1.2</formula>
    </cfRule>
    <cfRule type="cellIs" dxfId="70" priority="174" stopIfTrue="1" operator="greaterThanOrEqual">
      <formula>1.2</formula>
    </cfRule>
    <cfRule type="containsBlanks" dxfId="69" priority="175" stopIfTrue="1">
      <formula>LEN(TRIM(V14))=0</formula>
    </cfRule>
  </conditionalFormatting>
  <conditionalFormatting sqref="I13:L13">
    <cfRule type="containsBlanks" dxfId="68" priority="101">
      <formula>LEN(TRIM(I13))=0</formula>
    </cfRule>
  </conditionalFormatting>
  <conditionalFormatting sqref="Q34">
    <cfRule type="cellIs" dxfId="67" priority="73" stopIfTrue="1" operator="equal">
      <formula>"100%"</formula>
    </cfRule>
    <cfRule type="cellIs" dxfId="66" priority="74" stopIfTrue="1" operator="lessThan">
      <formula>0.5</formula>
    </cfRule>
    <cfRule type="cellIs" dxfId="65" priority="75" stopIfTrue="1" operator="between">
      <formula>0.5</formula>
      <formula>0.7</formula>
    </cfRule>
    <cfRule type="cellIs" dxfId="64" priority="76" stopIfTrue="1" operator="between">
      <formula>0.7</formula>
      <formula>1.2</formula>
    </cfRule>
    <cfRule type="cellIs" dxfId="63" priority="77" stopIfTrue="1" operator="greaterThanOrEqual">
      <formula>1.2</formula>
    </cfRule>
    <cfRule type="containsBlanks" dxfId="62" priority="78" stopIfTrue="1">
      <formula>LEN(TRIM(Q34))=0</formula>
    </cfRule>
  </conditionalFormatting>
  <conditionalFormatting sqref="R34:S34 Q33:T33 T34:T35">
    <cfRule type="cellIs" dxfId="61" priority="79" operator="equal">
      <formula>"NO APLICA"</formula>
    </cfRule>
    <cfRule type="cellIs" dxfId="60" priority="80" operator="lessThanOrEqual">
      <formula>100%</formula>
    </cfRule>
    <cfRule type="cellIs" dxfId="59" priority="81" operator="between">
      <formula>100%</formula>
      <formula>110%</formula>
    </cfRule>
    <cfRule type="cellIs" dxfId="58" priority="82" operator="greaterThanOrEqual">
      <formula>110%</formula>
    </cfRule>
  </conditionalFormatting>
  <conditionalFormatting sqref="Q35:S76 T36:T42 T44:T45 T50:T68 T70 T73:T75">
    <cfRule type="cellIs" dxfId="57" priority="62" operator="equal">
      <formula>"NO APLICA"</formula>
    </cfRule>
    <cfRule type="cellIs" dxfId="56" priority="63" operator="lessThanOrEqual">
      <formula>100%</formula>
    </cfRule>
    <cfRule type="cellIs" dxfId="55" priority="64" operator="between">
      <formula>100%</formula>
      <formula>110%</formula>
    </cfRule>
    <cfRule type="cellIs" dxfId="54" priority="65" operator="greaterThanOrEqual">
      <formula>110%</formula>
    </cfRule>
  </conditionalFormatting>
  <conditionalFormatting sqref="U33:U35">
    <cfRule type="cellIs" dxfId="53" priority="51" operator="equal">
      <formula>"NO APLICA"</formula>
    </cfRule>
    <cfRule type="cellIs" dxfId="52" priority="52" operator="lessThanOrEqual">
      <formula>100%</formula>
    </cfRule>
    <cfRule type="cellIs" dxfId="51" priority="53" operator="between">
      <formula>100%</formula>
      <formula>110%</formula>
    </cfRule>
    <cfRule type="cellIs" dxfId="50" priority="54" operator="greaterThanOrEqual">
      <formula>110%</formula>
    </cfRule>
  </conditionalFormatting>
  <conditionalFormatting sqref="U36">
    <cfRule type="cellIs" dxfId="49" priority="45" stopIfTrue="1" operator="equal">
      <formula>"100%"</formula>
    </cfRule>
    <cfRule type="cellIs" dxfId="48" priority="46" stopIfTrue="1" operator="lessThan">
      <formula>0.5</formula>
    </cfRule>
    <cfRule type="cellIs" dxfId="47" priority="47" stopIfTrue="1" operator="between">
      <formula>0.5</formula>
      <formula>0.7</formula>
    </cfRule>
    <cfRule type="cellIs" dxfId="46" priority="48" stopIfTrue="1" operator="between">
      <formula>0.7</formula>
      <formula>1.2</formula>
    </cfRule>
    <cfRule type="cellIs" dxfId="45" priority="49" stopIfTrue="1" operator="greaterThanOrEqual">
      <formula>1.2</formula>
    </cfRule>
    <cfRule type="containsBlanks" dxfId="44" priority="50" stopIfTrue="1">
      <formula>LEN(TRIM(U36))=0</formula>
    </cfRule>
  </conditionalFormatting>
  <conditionalFormatting sqref="V15:V76 W15:W26">
    <cfRule type="cellIs" dxfId="43" priority="39" stopIfTrue="1" operator="equal">
      <formula>"100%"</formula>
    </cfRule>
    <cfRule type="cellIs" dxfId="42" priority="40" stopIfTrue="1" operator="lessThan">
      <formula>0.5</formula>
    </cfRule>
    <cfRule type="cellIs" dxfId="41" priority="41" stopIfTrue="1" operator="between">
      <formula>0.5</formula>
      <formula>0.7</formula>
    </cfRule>
    <cfRule type="cellIs" dxfId="40" priority="42" stopIfTrue="1" operator="between">
      <formula>0.7</formula>
      <formula>1.2</formula>
    </cfRule>
    <cfRule type="cellIs" dxfId="39" priority="43" stopIfTrue="1" operator="greaterThanOrEqual">
      <formula>1.2</formula>
    </cfRule>
    <cfRule type="containsBlanks" dxfId="38" priority="44" stopIfTrue="1">
      <formula>LEN(TRIM(V15))=0</formula>
    </cfRule>
  </conditionalFormatting>
  <conditionalFormatting sqref="V15:V76 W15:W26">
    <cfRule type="containsBlanks" dxfId="37" priority="38">
      <formula>LEN(TRIM(V15))=0</formula>
    </cfRule>
  </conditionalFormatting>
  <conditionalFormatting sqref="N90:N93">
    <cfRule type="containsBlanks" dxfId="36" priority="37">
      <formula>LEN(TRIM(N90))=0</formula>
    </cfRule>
  </conditionalFormatting>
  <conditionalFormatting sqref="W28:W42">
    <cfRule type="cellIs" dxfId="35" priority="31" stopIfTrue="1" operator="equal">
      <formula>"100%"</formula>
    </cfRule>
    <cfRule type="cellIs" dxfId="34" priority="32" stopIfTrue="1" operator="lessThan">
      <formula>0.5</formula>
    </cfRule>
    <cfRule type="cellIs" dxfId="33" priority="33" stopIfTrue="1" operator="between">
      <formula>0.5</formula>
      <formula>0.7</formula>
    </cfRule>
    <cfRule type="cellIs" dxfId="32" priority="34" stopIfTrue="1" operator="between">
      <formula>0.7</formula>
      <formula>1.2</formula>
    </cfRule>
    <cfRule type="cellIs" dxfId="31" priority="35" stopIfTrue="1" operator="greaterThanOrEqual">
      <formula>1.2</formula>
    </cfRule>
    <cfRule type="containsBlanks" dxfId="30" priority="36" stopIfTrue="1">
      <formula>LEN(TRIM(W28))=0</formula>
    </cfRule>
  </conditionalFormatting>
  <conditionalFormatting sqref="W28:W42">
    <cfRule type="containsBlanks" dxfId="29" priority="30">
      <formula>LEN(TRIM(W28))=0</formula>
    </cfRule>
  </conditionalFormatting>
  <conditionalFormatting sqref="W44:W45">
    <cfRule type="cellIs" dxfId="28" priority="24" stopIfTrue="1" operator="equal">
      <formula>"100%"</formula>
    </cfRule>
    <cfRule type="cellIs" dxfId="27" priority="25" stopIfTrue="1" operator="lessThan">
      <formula>0.5</formula>
    </cfRule>
    <cfRule type="cellIs" dxfId="26" priority="26" stopIfTrue="1" operator="between">
      <formula>0.5</formula>
      <formula>0.7</formula>
    </cfRule>
    <cfRule type="cellIs" dxfId="25" priority="27" stopIfTrue="1" operator="between">
      <formula>0.7</formula>
      <formula>1.2</formula>
    </cfRule>
    <cfRule type="cellIs" dxfId="24" priority="28" stopIfTrue="1" operator="greaterThanOrEqual">
      <formula>1.2</formula>
    </cfRule>
    <cfRule type="containsBlanks" dxfId="23" priority="29" stopIfTrue="1">
      <formula>LEN(TRIM(W44))=0</formula>
    </cfRule>
  </conditionalFormatting>
  <conditionalFormatting sqref="W44:W45">
    <cfRule type="containsBlanks" dxfId="22" priority="23">
      <formula>LEN(TRIM(W44))=0</formula>
    </cfRule>
  </conditionalFormatting>
  <conditionalFormatting sqref="W50:W68">
    <cfRule type="cellIs" dxfId="21" priority="17" stopIfTrue="1" operator="equal">
      <formula>"100%"</formula>
    </cfRule>
    <cfRule type="cellIs" dxfId="20" priority="18" stopIfTrue="1" operator="lessThan">
      <formula>0.5</formula>
    </cfRule>
    <cfRule type="cellIs" dxfId="19" priority="19" stopIfTrue="1" operator="between">
      <formula>0.5</formula>
      <formula>0.7</formula>
    </cfRule>
    <cfRule type="cellIs" dxfId="18" priority="20" stopIfTrue="1" operator="between">
      <formula>0.7</formula>
      <formula>1.2</formula>
    </cfRule>
    <cfRule type="cellIs" dxfId="17" priority="21" stopIfTrue="1" operator="greaterThanOrEqual">
      <formula>1.2</formula>
    </cfRule>
    <cfRule type="containsBlanks" dxfId="16" priority="22" stopIfTrue="1">
      <formula>LEN(TRIM(W50))=0</formula>
    </cfRule>
  </conditionalFormatting>
  <conditionalFormatting sqref="W50:W68">
    <cfRule type="containsBlanks" dxfId="15" priority="16">
      <formula>LEN(TRIM(W50))=0</formula>
    </cfRule>
  </conditionalFormatting>
  <conditionalFormatting sqref="W70">
    <cfRule type="cellIs" dxfId="14" priority="10" stopIfTrue="1" operator="equal">
      <formula>"100%"</formula>
    </cfRule>
    <cfRule type="cellIs" dxfId="13" priority="11" stopIfTrue="1" operator="lessThan">
      <formula>0.5</formula>
    </cfRule>
    <cfRule type="cellIs" dxfId="12" priority="12" stopIfTrue="1" operator="between">
      <formula>0.5</formula>
      <formula>0.7</formula>
    </cfRule>
    <cfRule type="cellIs" dxfId="11" priority="13" stopIfTrue="1" operator="between">
      <formula>0.7</formula>
      <formula>1.2</formula>
    </cfRule>
    <cfRule type="cellIs" dxfId="10" priority="14" stopIfTrue="1" operator="greaterThanOrEqual">
      <formula>1.2</formula>
    </cfRule>
    <cfRule type="containsBlanks" dxfId="9" priority="15" stopIfTrue="1">
      <formula>LEN(TRIM(W70))=0</formula>
    </cfRule>
  </conditionalFormatting>
  <conditionalFormatting sqref="W70">
    <cfRule type="containsBlanks" dxfId="8" priority="9">
      <formula>LEN(TRIM(W70))=0</formula>
    </cfRule>
  </conditionalFormatting>
  <conditionalFormatting sqref="W73:W75">
    <cfRule type="cellIs" dxfId="7" priority="3" stopIfTrue="1" operator="equal">
      <formula>"100%"</formula>
    </cfRule>
    <cfRule type="cellIs" dxfId="6" priority="4" stopIfTrue="1" operator="lessThan">
      <formula>0.5</formula>
    </cfRule>
    <cfRule type="cellIs" dxfId="5" priority="5" stopIfTrue="1" operator="between">
      <formula>0.5</formula>
      <formula>0.7</formula>
    </cfRule>
    <cfRule type="cellIs" dxfId="4" priority="6" stopIfTrue="1" operator="between">
      <formula>0.7</formula>
      <formula>1.2</formula>
    </cfRule>
    <cfRule type="cellIs" dxfId="3" priority="7" stopIfTrue="1" operator="greaterThanOrEqual">
      <formula>1.2</formula>
    </cfRule>
    <cfRule type="containsBlanks" dxfId="2" priority="8" stopIfTrue="1">
      <formula>LEN(TRIM(W73))=0</formula>
    </cfRule>
  </conditionalFormatting>
  <conditionalFormatting sqref="W73:W75">
    <cfRule type="containsBlanks" dxfId="1" priority="2">
      <formula>LEN(TRIM(W73))=0</formula>
    </cfRule>
  </conditionalFormatting>
  <conditionalFormatting sqref="O91:O92">
    <cfRule type="containsBlanks" dxfId="0" priority="1">
      <formula>LEN(TRIM(O91))=0</formula>
    </cfRule>
  </conditionalFormatting>
  <printOptions horizontalCentered="1"/>
  <pageMargins left="0.196850393700787" right="3.9370078740157501E-2" top="0.35433070866141703" bottom="0.35433070866141703" header="0.31496062992126" footer="0.31496062992126"/>
  <pageSetup paperSize="5" scale="24" fitToHeight="0" orientation="landscape" r:id="rId1"/>
  <rowBreaks count="3" manualBreakCount="3">
    <brk id="26" max="24" man="1"/>
    <brk id="44" max="24" man="1"/>
    <brk id="64"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24" sqref="A24"/>
    </sheetView>
  </sheetViews>
  <sheetFormatPr baseColWidth="10" defaultColWidth="11" defaultRowHeight="15"/>
  <cols>
    <col min="1" max="1" width="20.28515625" customWidth="1"/>
    <col min="2" max="2" width="34.7109375" customWidth="1"/>
  </cols>
  <sheetData>
    <row r="1" spans="1:2">
      <c r="A1" s="1" t="s">
        <v>150</v>
      </c>
    </row>
    <row r="3" spans="1:2" ht="120" customHeight="1">
      <c r="A3" s="241" t="s">
        <v>151</v>
      </c>
      <c r="B3" s="241"/>
    </row>
    <row r="5" spans="1:2" ht="45">
      <c r="A5" s="2"/>
      <c r="B5" s="3" t="s">
        <v>152</v>
      </c>
    </row>
    <row r="6" spans="1:2" ht="60">
      <c r="A6" s="4"/>
      <c r="B6" s="3" t="s">
        <v>153</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E4 2023</vt:lpstr>
      <vt:lpstr>Instrucciones</vt:lpstr>
      <vt:lpstr>'SEGUIMIENTO E4 2023'!Área_de_impresión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Vinculacion</cp:lastModifiedBy>
  <cp:lastPrinted>2024-01-10T20:51:51Z</cp:lastPrinted>
  <dcterms:created xsi:type="dcterms:W3CDTF">2021-03-11T02:28:00Z</dcterms:created>
  <dcterms:modified xsi:type="dcterms:W3CDTF">2024-01-10T21:11:42Z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1033-11.2.0.11219</vt:lpwstr>
  </property>
  <property fmtid="{D5CDD505-2E9C-101B-9397-08002B2CF9AE}" pid="3" name="ICV">
    <vt:lpwstr>0AFB0A9403054C0D88834C5C27C87E4B</vt:lpwstr>
  </property>
</Properties>
</file>