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Propietario\Desktop\CORREGIR\"/>
    </mc:Choice>
  </mc:AlternateContent>
  <xr:revisionPtr revIDLastSave="0" documentId="13_ncr:1_{396A07A4-5C66-4D1C-AB70-C35265F82F35}" xr6:coauthVersionLast="47" xr6:coauthVersionMax="47" xr10:uidLastSave="{00000000-0000-0000-0000-000000000000}"/>
  <bookViews>
    <workbookView xWindow="-120" yWindow="-120" windowWidth="29040" windowHeight="15720" xr2:uid="{00000000-000D-0000-FFFF-FFFF00000000}"/>
  </bookViews>
  <sheets>
    <sheet name="SEGUIMIENTO 1er trim 2024" sheetId="1" r:id="rId1"/>
    <sheet name="Instrucciones" sheetId="2"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3" i="1" l="1"/>
  <c r="V37" i="1" l="1"/>
  <c r="U37" i="1"/>
  <c r="T37" i="1"/>
  <c r="S37" i="1"/>
  <c r="R37" i="1"/>
  <c r="Q37" i="1"/>
  <c r="P37" i="1"/>
  <c r="P24" i="1" l="1"/>
  <c r="Q26" i="1"/>
  <c r="R26" i="1"/>
  <c r="S26" i="1"/>
  <c r="T26" i="1"/>
  <c r="U26" i="1"/>
  <c r="V26" i="1"/>
  <c r="P15" i="1"/>
  <c r="P16" i="1"/>
  <c r="P23" i="1"/>
  <c r="P22" i="1"/>
  <c r="P21" i="1"/>
  <c r="O37" i="1" l="1"/>
  <c r="P25" i="1" l="1"/>
  <c r="P20" i="1"/>
  <c r="P19" i="1"/>
  <c r="P18" i="1"/>
  <c r="P17" i="1"/>
  <c r="P14" i="1"/>
  <c r="P26" i="1" l="1"/>
</calcChain>
</file>

<file path=xl/sharedStrings.xml><?xml version="1.0" encoding="utf-8"?>
<sst xmlns="http://schemas.openxmlformats.org/spreadsheetml/2006/main" count="152" uniqueCount="98">
  <si>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</si>
  <si>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</si>
  <si>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</si>
  <si>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</si>
  <si>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</si>
  <si>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</si>
  <si>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</si>
  <si>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</si>
  <si>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</si>
  <si>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</si>
  <si>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</si>
  <si>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</si>
  <si>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</si>
  <si>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</si>
  <si>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</si>
  <si>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EJE 4: CANCUN POR LA PAZ</t>
  </si>
  <si>
    <t>Fin
(DGPM / DP)</t>
  </si>
  <si>
    <t>Actividad</t>
  </si>
  <si>
    <t>Anual</t>
  </si>
  <si>
    <t>SEGUIMIENTO A LA EJECUCIÓN DEL PRESUPUESTO AUTORIZADO</t>
  </si>
  <si>
    <t>UNIDAD ADMINISTRATIVA</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</si>
  <si>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</si>
  <si>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</si>
  <si>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</si>
  <si>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</si>
  <si>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ANUAL</t>
  </si>
  <si>
    <t>Propósito
(IMCA)</t>
  </si>
  <si>
    <t>Componente
(DIRECCIÓN DE POLÍTICAS PÚBLICAS Y DIFUSIÓN )</t>
  </si>
  <si>
    <t>Componente
(DIRECCIÓN DE ACOMPAÑAMIENTO TERAPÉUTICO)</t>
  </si>
  <si>
    <t>Trimestral</t>
  </si>
  <si>
    <r>
      <rPr>
        <b/>
        <sz val="11"/>
        <color theme="0"/>
        <rFont val="Arial"/>
        <family val="2"/>
      </rPr>
      <t>UNIDAD DE MEDIDA DEL INDICADOR:</t>
    </r>
    <r>
      <rPr>
        <sz val="11"/>
        <color theme="0"/>
        <rFont val="Arial"/>
        <family val="2"/>
      </rPr>
      <t xml:space="preserve"> Porcentaje
</t>
    </r>
    <r>
      <rPr>
        <b/>
        <sz val="11"/>
        <color theme="0"/>
        <rFont val="Arial"/>
        <family val="2"/>
      </rPr>
      <t>UNIDAD DE MEDIDA DE LA VARIABLE:</t>
    </r>
    <r>
      <rPr>
        <sz val="11"/>
        <color theme="0"/>
        <rFont val="Arial"/>
        <family val="2"/>
      </rPr>
      <t xml:space="preserve"> Personas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</si>
  <si>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Personas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</si>
  <si>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Impactos</t>
    </r>
  </si>
  <si>
    <r>
      <rPr>
        <b/>
        <sz val="11"/>
        <rFont val="Arial"/>
        <family val="2"/>
      </rPr>
      <t xml:space="preserve">PEC: </t>
    </r>
    <r>
      <rPr>
        <sz val="11"/>
        <rFont val="Arial"/>
        <family val="2"/>
      </rPr>
      <t>Porcentaje de escuelas certificadas como #YoNoSoyCómplice.</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</si>
  <si>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Certificado</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</si>
  <si>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Becas</t>
    </r>
  </si>
  <si>
    <r>
      <rPr>
        <b/>
        <sz val="11"/>
        <rFont val="Arial"/>
        <family val="2"/>
      </rPr>
      <t xml:space="preserve">PUCS: </t>
    </r>
    <r>
      <rPr>
        <sz val="11"/>
        <rFont val="Arial"/>
        <family val="2"/>
      </rPr>
      <t>Porcentaje de usuarios canalizados con seguimiento.</t>
    </r>
  </si>
  <si>
    <t>Dirección General</t>
  </si>
  <si>
    <t>INSTITUTO MUNICIPAL CONTRA LAS ADICCIONES</t>
  </si>
  <si>
    <t>REVISÓ
Mtro. Enrique E. Encalada Sánchez
Dirección de Planeación de la DGPM</t>
  </si>
  <si>
    <t>ELABORÓ
Lic. Carla Guzmán López Gatell
Directora de Administración, Contabilidad y Finanzas del 
Instituto Municipal Contra las Adicciones</t>
  </si>
  <si>
    <t>AUTORIZÓ
C. Alberto Ortuño Báez
Director General del 
Instituto Municipal Contra las Adicciones</t>
  </si>
  <si>
    <t>SEGUIMIENTO DE AVANCE EN CUMPLIMIENTO DE METAS Y OBJETIVOS 2024</t>
  </si>
  <si>
    <r>
      <t xml:space="preserve">PPAA: </t>
    </r>
    <r>
      <rPr>
        <sz val="11"/>
        <color theme="0"/>
        <rFont val="Arial"/>
        <family val="2"/>
      </rPr>
      <t>Porcentaje de personas  atendidas y sensibilizadas sobre las causas, efectos y  la prevención de las adicciones.</t>
    </r>
  </si>
  <si>
    <r>
      <rPr>
        <b/>
        <sz val="11"/>
        <rFont val="Arial"/>
        <family val="2"/>
      </rPr>
      <t xml:space="preserve">PPSA: </t>
    </r>
    <r>
      <rPr>
        <sz val="11"/>
        <rFont val="Arial"/>
        <family val="2"/>
      </rPr>
      <t>Porcentaje de personas sensibilizadas con las  actividades del IMCA.</t>
    </r>
  </si>
  <si>
    <r>
      <rPr>
        <b/>
        <sz val="11"/>
        <rFont val="Arial"/>
        <family val="2"/>
      </rPr>
      <t xml:space="preserve">PIRS: </t>
    </r>
    <r>
      <rPr>
        <sz val="11"/>
        <rFont val="Arial"/>
        <family val="2"/>
      </rPr>
      <t>Porcentaje de impactos en las redes sociales.</t>
    </r>
  </si>
  <si>
    <r>
      <rPr>
        <b/>
        <sz val="11"/>
        <rFont val="Arial"/>
        <family val="2"/>
      </rPr>
      <t xml:space="preserve">PADP: </t>
    </r>
    <r>
      <rPr>
        <sz val="11"/>
        <rFont val="Arial"/>
        <family val="2"/>
      </rPr>
      <t>Porcentaje de actividades dirigidas a la población.</t>
    </r>
  </si>
  <si>
    <r>
      <rPr>
        <b/>
        <sz val="11"/>
        <rFont val="Arial"/>
        <family val="2"/>
      </rPr>
      <t xml:space="preserve">PPA: </t>
    </r>
    <r>
      <rPr>
        <sz val="11"/>
        <rFont val="Arial"/>
        <family val="2"/>
      </rPr>
      <t>Porcentaje de personas atendidas con adicciones.</t>
    </r>
  </si>
  <si>
    <r>
      <rPr>
        <b/>
        <sz val="11"/>
        <rFont val="Arial"/>
        <family val="2"/>
      </rPr>
      <t xml:space="preserve">PPAPC: </t>
    </r>
    <r>
      <rPr>
        <sz val="11"/>
        <rFont val="Arial"/>
        <family val="2"/>
      </rPr>
      <t>Porcentaje de personas atendidas de primer contacto.</t>
    </r>
  </si>
  <si>
    <r>
      <rPr>
        <b/>
        <sz val="11"/>
        <rFont val="Arial"/>
        <family val="2"/>
      </rPr>
      <t>PPDC:</t>
    </r>
    <r>
      <rPr>
        <sz val="11"/>
        <rFont val="Arial"/>
        <family val="2"/>
      </rPr>
      <t xml:space="preserve"> Porcentaje de personas diagnosticadas que fueron canalizadas.</t>
    </r>
  </si>
  <si>
    <r>
      <rPr>
        <b/>
        <sz val="11"/>
        <rFont val="Arial"/>
        <family val="2"/>
      </rPr>
      <t>PBO:</t>
    </r>
    <r>
      <rPr>
        <sz val="11"/>
        <rFont val="Arial"/>
        <family val="2"/>
      </rPr>
      <t xml:space="preserve"> Porcentaje de becas otorgadas.</t>
    </r>
  </si>
  <si>
    <r>
      <rPr>
        <b/>
        <sz val="11"/>
        <rFont val="Arial"/>
        <family val="2"/>
      </rPr>
      <t xml:space="preserve">PDE: </t>
    </r>
    <r>
      <rPr>
        <sz val="11"/>
        <rFont val="Arial"/>
        <family val="2"/>
      </rPr>
      <t>Porcentajes de diagnósticos entregados</t>
    </r>
  </si>
  <si>
    <r>
      <t xml:space="preserve">PPAUM: </t>
    </r>
    <r>
      <rPr>
        <sz val="11"/>
        <rFont val="Arial"/>
        <family val="2"/>
      </rPr>
      <t>Porcentaje de personas atendidas en la unidad móvil.</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</si>
  <si>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Actividades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</si>
  <si>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Atenciones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</si>
  <si>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Diagnósticos</t>
    </r>
  </si>
  <si>
    <t>META PROGRAMADA 2024</t>
  </si>
  <si>
    <t>META REALIZADA 2024</t>
  </si>
  <si>
    <t>PORCENTAJE DE AVANCE TRIMESTRAL 2024</t>
  </si>
  <si>
    <t>PORCENTAJE DE AVANCE TRIMESTRAL ACUMULADO 2024</t>
  </si>
  <si>
    <r>
      <t xml:space="preserve">Justificación trimestral: </t>
    </r>
    <r>
      <rPr>
        <sz val="11"/>
        <color theme="0"/>
        <rFont val="Arial"/>
        <family val="2"/>
      </rPr>
      <t>Este indicador tiene como meta anual atender y sensibilizar a 163,655 usuarios a través de las redes sociales, a través de las pláticas a instituciones educativas y privadas, así como los módulos de atención y de las actividades que se realizaron en diversos puntos de la ciudad. El porcentaje alcanzado de 101.09% se debe principalmente a los impactos que se realizaron a través de las redes sociales y las diversas atenciones de primer contacto que se realizaron durante el trimestre, motivo por el cual se logro alcanzar satisfactoriamente el porcentaje programado para el trimestre a reportar.</t>
    </r>
  </si>
  <si>
    <r>
      <t xml:space="preserve">Justificación trimestral  </t>
    </r>
    <r>
      <rPr>
        <sz val="11"/>
        <color theme="1"/>
        <rFont val="Arial"/>
        <family val="2"/>
      </rPr>
      <t>Este indicador tiene como meta anual  120,400 sensibilizaciones y actividades para incrementar el conocimiento social sobre las causas, los efectos y la prevención de las adicciones del municipio de Benito Juárez. En el trimestre se realizaron  29,611 impactos a través de las redes sociales así como las diversas actividades, y certificaciones a instituciones educativas. El porcentaje alcanzado de 98.38% principalmente se deriva de la movilidad en las redes sociales para dar a conocer sobre las actividades que realiza el instituto, así como información de interés para el conocimiento de la sociedad sobre las adicciones.</t>
    </r>
    <r>
      <rPr>
        <b/>
        <sz val="11"/>
        <color theme="1"/>
        <rFont val="Arial"/>
        <family val="2"/>
      </rPr>
      <t xml:space="preserve">
</t>
    </r>
  </si>
  <si>
    <r>
      <t xml:space="preserve">Meta trimestral </t>
    </r>
    <r>
      <rPr>
        <sz val="11"/>
        <color theme="1"/>
        <rFont val="Arial"/>
        <family val="2"/>
      </rPr>
      <t>Este indicador tiene como meta anual 120,000 impactos en las redes sociales del instituto. En el trimestre se realizaron 29,509 impactos de los 30,000 programados. El porcentaje alcanzado de 98.36 % se debe principalmente que el instituto a través de sus plataformas de redes sociales comparte las actividades que se realizan.</t>
    </r>
    <r>
      <rPr>
        <b/>
        <sz val="11"/>
        <color theme="1"/>
        <rFont val="Arial"/>
        <family val="2"/>
      </rPr>
      <t xml:space="preserve">
</t>
    </r>
  </si>
  <si>
    <r>
      <t>Justificación trimestral</t>
    </r>
    <r>
      <rPr>
        <sz val="11"/>
        <color theme="1"/>
        <rFont val="Arial"/>
        <family val="2"/>
      </rPr>
      <t>: Este indicador tiene como meta anual 360 acciones a realizar. En este trimestre se realizaron 101 acciones de las 90 programadas. El porcentaje alcanzado del 112.22% se debe principalmente que las escuelas han tenido muy buena aceptación de la plática que se imparte, así como también el instituto participa activamente en las actividades que se realiza por la estrategia integral "Todos por la Paz", y la participación con los módulos de atención en diversos eventos y diversas zonas de la ciudad.</t>
    </r>
    <r>
      <rPr>
        <b/>
        <sz val="11"/>
        <color theme="1"/>
        <rFont val="Arial"/>
        <family val="2"/>
      </rPr>
      <t xml:space="preserve">
</t>
    </r>
  </si>
  <si>
    <r>
      <t xml:space="preserve">Justificación trimestral: </t>
    </r>
    <r>
      <rPr>
        <sz val="11"/>
        <color theme="1"/>
        <rFont val="Arial"/>
        <family val="2"/>
      </rPr>
      <t xml:space="preserve">Este indicador tiene como meta anual 40 certificaciones. En este trimestre se reporto 1 certificación de 10  programadas. El porcentaje alcanzado del 10.00% se debe principalmente que los lineamientos para la entrega de los certificados #YoNoSoyCómplice se modificaron, con la finalidad que las escuelas puedan obtener con mayor facilidad la certificación. </t>
    </r>
    <r>
      <rPr>
        <b/>
        <sz val="11"/>
        <color theme="1"/>
        <rFont val="Arial"/>
        <family val="2"/>
      </rPr>
      <t xml:space="preserve">
</t>
    </r>
  </si>
  <si>
    <r>
      <t xml:space="preserve">Justificación trimestral: </t>
    </r>
    <r>
      <rPr>
        <sz val="11"/>
        <color theme="1"/>
        <rFont val="Arial"/>
        <family val="2"/>
      </rPr>
      <t xml:space="preserve">Este indicador tiene como meta anual 43,255 atenciones. En este trimestre  se realizaron 7,923 atenciones de las 7,030 programadas. El porcentaje alcanzado de 112.70% se debe principalmente que el equipo de políticas públicas programo diversas pláticas a instituciones educativas y en instituciones privadas así como el seguimiento que brindo el equipo terapéutico a los estudiantes y a los usuarios en general, durante el trimestre se estuvieron instalando módulos de atención en diversos puntos de la ciudad propiciando que la ciudadanía conozca las actividades que realiza el instituto y genera un vínculo mas cercano con los ciudadanos. </t>
    </r>
    <r>
      <rPr>
        <b/>
        <sz val="11"/>
        <color theme="1"/>
        <rFont val="Arial"/>
        <family val="2"/>
      </rPr>
      <t xml:space="preserve">
</t>
    </r>
  </si>
  <si>
    <r>
      <t>Justificación trimestral:</t>
    </r>
    <r>
      <rPr>
        <sz val="11"/>
        <color theme="1"/>
        <rFont val="Arial"/>
        <family val="2"/>
      </rPr>
      <t xml:space="preserve"> Este indicador tiene como meta anual 21,000 atenciones de primer contacto. En este trimestre  se realizaron 6,866 atenciones de primer contacto de las 6,000 programadas. El porcentaje alcanzado de 114.43% se debe principalmente que el equipo terapéutico estuvo impartiendo pláticas a diversas escuelas e instituciones privadas y participando en las escuelas dando seguimientos a los estudiantes,  esto dio como resultado que más estudiantes, así como ciudadanos que han participado en las pláticas y en los talleres pidan ayuda, dando como resultado más atenciones. </t>
    </r>
    <r>
      <rPr>
        <b/>
        <sz val="11"/>
        <color theme="1"/>
        <rFont val="Arial"/>
        <family val="2"/>
      </rPr>
      <t xml:space="preserve">
</t>
    </r>
  </si>
  <si>
    <r>
      <t xml:space="preserve">Justificación trimestral: </t>
    </r>
    <r>
      <rPr>
        <sz val="11"/>
        <color theme="1"/>
        <rFont val="Arial"/>
        <family val="2"/>
      </rPr>
      <t>Este indicador tiene como meta anual 2,000 diagnósticos y canalizaciones. En este trimestre se realizaron 496 diagnósticos y canalizaciones de los 500 programados. El porcentaje alcanzado de 99.20% se debe principalmente a la atención brindada a los usuarios y que aceptaron el proceso de canalización.</t>
    </r>
    <r>
      <rPr>
        <b/>
        <sz val="11"/>
        <color theme="1"/>
        <rFont val="Arial"/>
        <family val="2"/>
      </rPr>
      <t xml:space="preserve">
</t>
    </r>
  </si>
  <si>
    <r>
      <t xml:space="preserve">Justificación trimestral </t>
    </r>
    <r>
      <rPr>
        <sz val="11"/>
        <color theme="1"/>
        <rFont val="Arial"/>
        <family val="2"/>
      </rPr>
      <t>Este indicador tiene como meta anual 2,000 canalizaciones con seguimiento a los usuarios,. En este trimestre se realizaron 540 seguimiento de los 500 programados. El porcentaje alcanzado de 108.00% se debe principalmente a la labor del equipo terapéutico que gestiona los seguimientos de los usuarios canalizados para estar atentos a su recuperación.</t>
    </r>
    <r>
      <rPr>
        <b/>
        <sz val="11"/>
        <color theme="1"/>
        <rFont val="Arial"/>
        <family val="2"/>
      </rPr>
      <t xml:space="preserve">
</t>
    </r>
  </si>
  <si>
    <r>
      <t xml:space="preserve">Justificación trimestral: </t>
    </r>
    <r>
      <rPr>
        <sz val="11"/>
        <color theme="1"/>
        <rFont val="Arial"/>
        <family val="2"/>
      </rPr>
      <t>Este indicador tiene como meta anual otorgar 120 becas a usuarios principalmente con adicciones. En este trimestre se otorgaron 21 becas de las 30 programadas. El porcentaje alcanzado de 70.00% se debe principalmente que los usuarios han aceptado ser becados para su proceso de rehabilitación.</t>
    </r>
    <r>
      <rPr>
        <b/>
        <sz val="11"/>
        <color theme="1"/>
        <rFont val="Arial"/>
        <family val="2"/>
      </rPr>
      <t xml:space="preserve">
</t>
    </r>
  </si>
  <si>
    <r>
      <t xml:space="preserve">Justificación trimestral: </t>
    </r>
    <r>
      <rPr>
        <sz val="11"/>
        <color theme="1"/>
        <rFont val="Arial"/>
        <family val="2"/>
      </rPr>
      <t>Este indicador tiene como meta anual otorgar 18,000 diagnósticos derivados del programa de "0 a 100". La entrega de los diagnósticos están programados para el segundo trimestre, toda vez que los recursos se entregaran durante el periodo antes mencionado.</t>
    </r>
    <r>
      <rPr>
        <b/>
        <sz val="11"/>
        <color theme="1"/>
        <rFont val="Arial"/>
        <family val="2"/>
      </rPr>
      <t xml:space="preserve">
</t>
    </r>
  </si>
  <si>
    <r>
      <t xml:space="preserve">Justificación trimestral: </t>
    </r>
    <r>
      <rPr>
        <sz val="11"/>
        <color theme="1"/>
        <rFont val="Arial"/>
        <family val="2"/>
      </rPr>
      <t>Este indicador tiene como meta anual otorgar 135 diagnósticos de personas atendidas en la unidad móvil. Las atenciones están programadas durante el segundo trimestre, toda vez que los recursos se entregaran durante el periodo antes mencionado.</t>
    </r>
    <r>
      <rPr>
        <b/>
        <sz val="11"/>
        <color theme="1"/>
        <rFont val="Arial"/>
        <family val="2"/>
      </rPr>
      <t xml:space="preserve">
</t>
    </r>
  </si>
  <si>
    <t>AVANCE EN CUMPLIMIENTO DE METAS TRIMESTRAL Y ANUAL ACUMULADO 2024</t>
  </si>
  <si>
    <t>TRIMESTRE 1 2024</t>
  </si>
  <si>
    <t>TRIMESTRE 2 2024</t>
  </si>
  <si>
    <t>TRIMESTRE 3 2024</t>
  </si>
  <si>
    <t>TRIMESTRE 4 2024</t>
  </si>
  <si>
    <t>En el avance Trimestral en la ejecución del presupuesto se puede vizualizar un mayor devengo, esto se deben principalmente al remanente 2023, que se ejecuto durante el trimestre a reportar. Toda vez que se quedaron pagos pendiente por realizar principal motivo por el que se ejercio mayor presupuesto durante el primer trimestre.</t>
  </si>
  <si>
    <t>JUSTIFICACIÓN TRIMESTRAL DE AVANCE DE RESULTADOS 2024</t>
  </si>
  <si>
    <t>CLAVE Y NOMBRE DEL PPA: E-PPA 4.6 PROGRAMA DE PREVENCIÓN Y ATENCIÓN DE LAS ADICCIONES</t>
  </si>
  <si>
    <t>4.6.1 Contribuir en la promoción de  acciones que combatan las causas que generan las violencias y la delincuencia contribuyendo a la paz y la justica mediante el conocimiento respecto a las causas, efectos y prevención  de las adicciones.</t>
  </si>
  <si>
    <t>4.6.1.1 La población del Municipio de Benito Juárez recibe atención y se informa respecto a las causas, efectos y prevención  de las adicciones.</t>
  </si>
  <si>
    <t>4.6.1.1.1 Acciones encaminadas a incrementar el conocimiento social y la sensibilización sobre las causas, efectos y prevención de las adicciones realizadas.</t>
  </si>
  <si>
    <t>4.6.1.1.1.1 Difusión digital sobre las actividades institucionales, así como información para la prevención de las adicciones.</t>
  </si>
  <si>
    <t>4.6.1.1.1.2 Fortalecimiento de la cultura de prevención de las adicciones.</t>
  </si>
  <si>
    <t>4.6.1.1.1.3 Otorgamiento de certificados a instituciones educativas por cumplir con los lineamientos de prevención y detección de adicciones establecidas por el IMCA.</t>
  </si>
  <si>
    <t>4.6.1.1.2 Atención dirigida y otorgada a la población sobre las adicciones.</t>
  </si>
  <si>
    <t>4.6.1.1.2.1 Atención de primer contacto  para la detección de adicciones.</t>
  </si>
  <si>
    <t>4.6.1.1.2.2 Diagnóstico y canalización de usuarios.</t>
  </si>
  <si>
    <t xml:space="preserve">4.6.1.1.2.3 Seguimiento y reinserción social a los usuarios en su programa de rehabilitación. </t>
  </si>
  <si>
    <t>4.6.1.1.2.4 Otorgamiento de Becas a personas principalmente con adicciones.</t>
  </si>
  <si>
    <t>4.6.1.1.2.5 Otorgamiento de diagnósticos del "Programa de Cero a 100"</t>
  </si>
  <si>
    <t xml:space="preserve">4.6.1.1.2.6 Seguimiento a los usuarios en su programa de rehabilitación y reinserción social. </t>
  </si>
  <si>
    <t>NO DISPONIBLE</t>
  </si>
  <si>
    <t>PPPIVCENVIPE: Porcentaje de población de 18 años y más que percibe inseguro vivir en Cancún.
ENVIPE: Encuesta Nacional de Seguridad Pública Urbana. Periodicidad Anual.</t>
  </si>
  <si>
    <t>UNIDAD DE MEDIDA DEL INDICADOR: 
Porcentaje</t>
  </si>
  <si>
    <t xml:space="preserve">META ANUAL: CORRESPONDE A LA META AJUSTADA EN EL PMD 2021-2024 ACTUALIZADO
META PROGRAMADA: Al ser un indicador NO ACUMULATIVO la meta programada para cada trimestre considera el mismo valor.
META LOGRADA: Registra el valor proporcionado por el INEGI en la encuesta ENVIPE, mientras no se actualice seguirá siendo igual al último dato disponible.
PORCENTAJE DE AVANCE TRIMESTRAL: Calcula el avance de la meta lograda en el trimestre respecto a la meta programada. Al ser un indicador descendiente se espera que los avances sean negativos indicando que la inseguridad ha disminuido.
PORCENTAJE DE AVANCE ACUMULADO TRIMESTRALMENTE: El avance acumulado al primer trimestre es igual al avance del primer trimestre, por eso no aparece. A partir del segundo trimestre se calculan los avances logrados respecto a los programados realizando las sumas de los trimestres que se reportan. Por ejemplo para el segundo trimestre se suma lo logrado en el primero y segundo trimestre, se divide entre la suma de lo programado en el primero y segundo trimestre y a este resultado se le resta la unidad para obtener el avance acumulado.
SEMAFORIZACIÓN: Si el avance es igual a 0% o menor la celda se pintará de color verde; si el avance es mayor a cero y menor al 15% la celda se pintará de amarillo; y si el valor es mayor al 15% la celda se pintará de rojo.
TEXTO NO APLICA: Los avances mostrarán la leyenda NO APLICA mientras no se registren metas logradas.
AVANCE LOGRADO EN EL PRIMER TRIMESTRE 2024: Tanto el avance trimestral como el acumulado trimestral fue de 11.43% un valor positivo indicando que la inseguridad se incrementó respecto a lo esperado. El semáforo está en amarillo. </t>
  </si>
  <si>
    <t>JUSTIFICACION TRIMESTRAL Y ANUAL DE AVANCE DE RESULTADOS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</si>
</sst>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1" x14ac:knownFonts="1">
    <font>
      <sz val="11"/>
      <color theme="1"/>
      <name val="Calibri"/>
      <family val="2"/>
      <scheme val="minor"/>
    </font>
    <font>
      <sz val="11"/>
      <color theme="1"/>
      <name val="Calibri"/>
      <family val="2"/>
      <scheme val="minor"/>
    </font>
    <font>
      <b/>
      <sz val="24"/>
      <color theme="0"/>
      <name val="Arial"/>
      <family val="2"/>
    </font>
    <font>
      <b/>
      <sz val="11"/>
      <name val="Arial"/>
      <family val="2"/>
    </font>
    <font>
      <b/>
      <sz val="11"/>
      <color theme="1"/>
      <name val="Arial"/>
      <family val="2"/>
    </font>
    <font>
      <b/>
      <sz val="11"/>
      <color rgb="FF000000"/>
      <name val="Arial"/>
      <family val="2"/>
    </font>
    <font>
      <sz val="11"/>
      <color theme="1"/>
      <name val="Arial"/>
      <family val="2"/>
    </font>
    <font>
      <sz val="11"/>
      <name val="Arial"/>
      <family val="2"/>
    </font>
    <font>
      <b/>
      <sz val="11"/>
      <color theme="0"/>
      <name val="Arial"/>
      <family val="2"/>
    </font>
    <font>
      <sz val="11"/>
      <color theme="0"/>
      <name val="Arial"/>
      <family val="2"/>
    </font>
    <font>
      <sz val="12"/>
      <color theme="1"/>
      <name val="Calibri"/>
      <family val="2"/>
      <scheme val="minor"/>
    </font>
    <font>
      <b/>
      <sz val="14"/>
      <color theme="0"/>
      <name val="Arial"/>
      <family val="2"/>
    </font>
    <font>
      <b/>
      <sz val="14"/>
      <color rgb="FFFFFFFF"/>
      <name val="Arial"/>
      <family val="2"/>
    </font>
    <font>
      <sz val="12"/>
      <name val="Arial"/>
      <family val="2"/>
    </font>
    <font>
      <sz val="12"/>
      <color theme="1"/>
      <name val="Arial"/>
      <family val="2"/>
    </font>
    <font>
      <b/>
      <sz val="12"/>
      <color theme="1"/>
      <name val="Calibri"/>
      <family val="2"/>
      <scheme val="minor"/>
    </font>
    <font>
      <b/>
      <sz val="11"/>
      <color theme="1"/>
      <name val="Calibri"/>
      <family val="2"/>
      <scheme val="minor"/>
    </font>
    <font>
      <b/>
      <sz val="14"/>
      <color theme="0"/>
      <name val="Calibri"/>
      <family val="2"/>
      <scheme val="minor"/>
    </font>
    <font>
      <b/>
      <sz val="16"/>
      <color theme="0"/>
      <name val="Arial"/>
      <family val="2"/>
    </font>
    <font>
      <b/>
      <sz val="14"/>
      <color theme="1"/>
      <name val="Calibri"/>
      <family val="2"/>
      <scheme val="minor"/>
    </font>
    <font>
      <sz val="14"/>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1A79BB"/>
        <bgColor rgb="FF000000"/>
      </patternFill>
    </fill>
    <fill>
      <patternFill patternType="solid">
        <fgColor rgb="FF1A79BB"/>
        <bgColor indexed="64"/>
      </patternFill>
    </fill>
    <fill>
      <patternFill patternType="solid">
        <fgColor rgb="FFAED8F4"/>
        <bgColor indexed="64"/>
      </patternFill>
    </fill>
    <fill>
      <patternFill patternType="solid">
        <fgColor rgb="FFFFEB9C"/>
        <bgColor indexed="64"/>
      </patternFill>
    </fill>
    <fill>
      <patternFill patternType="solid">
        <fgColor rgb="FFC7EFCE"/>
        <bgColor indexed="64"/>
      </patternFill>
    </fill>
    <fill>
      <patternFill patternType="solid">
        <fgColor theme="0" tint="-0.499984740745262"/>
        <bgColor indexed="64"/>
      </patternFill>
    </fill>
  </fills>
  <borders count="88">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theme="1"/>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theme="1"/>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right style="dashed">
        <color theme="1"/>
      </right>
      <top style="dashed">
        <color theme="1"/>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medium">
        <color indexed="64"/>
      </right>
      <top style="dashed">
        <color theme="1"/>
      </top>
      <bottom style="dotted">
        <color indexed="64"/>
      </bottom>
      <diagonal/>
    </border>
    <border>
      <left style="medium">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medium">
        <color indexed="64"/>
      </left>
      <right style="medium">
        <color indexed="64"/>
      </right>
      <top style="dotted">
        <color indexed="64"/>
      </top>
      <bottom/>
      <diagonal/>
    </border>
    <border>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right style="medium">
        <color indexed="64"/>
      </right>
      <top style="dotted">
        <color indexed="64"/>
      </top>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right style="dotted">
        <color indexed="64"/>
      </right>
      <top/>
      <bottom style="dotted">
        <color indexed="64"/>
      </bottom>
      <diagonal/>
    </border>
    <border>
      <left style="thin">
        <color theme="1"/>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cellStyleXfs>
  <cellXfs count="148">
    <xf numFmtId="0" fontId="0" fillId="0" borderId="0" xfId="0"/>
    <xf numFmtId="0" fontId="3" fillId="2" borderId="1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7" fillId="7" borderId="13" xfId="0" applyFont="1" applyFill="1" applyBorder="1" applyAlignment="1">
      <alignment horizontal="justify" vertical="center" wrapText="1"/>
    </xf>
    <xf numFmtId="0" fontId="7" fillId="7" borderId="1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7" fillId="3" borderId="13" xfId="0" applyFont="1" applyFill="1" applyBorder="1" applyAlignment="1">
      <alignment horizontal="left" vertical="center" wrapText="1"/>
    </xf>
    <xf numFmtId="0" fontId="7" fillId="3" borderId="1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7" fillId="3" borderId="25"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6" fillId="3" borderId="30" xfId="0" applyFont="1" applyFill="1" applyBorder="1" applyAlignment="1">
      <alignment horizontal="justify" vertical="center" wrapText="1"/>
    </xf>
    <xf numFmtId="0" fontId="6" fillId="3" borderId="30"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7" borderId="34" xfId="0" applyFont="1" applyFill="1" applyBorder="1" applyAlignment="1">
      <alignment horizontal="center" vertical="center" wrapText="1"/>
    </xf>
    <xf numFmtId="10" fontId="13" fillId="3" borderId="22" xfId="2" applyNumberFormat="1" applyFont="1" applyFill="1" applyBorder="1" applyAlignment="1">
      <alignment horizontal="center" vertical="center" wrapText="1"/>
    </xf>
    <xf numFmtId="10" fontId="14" fillId="7" borderId="20" xfId="2" applyNumberFormat="1" applyFont="1" applyFill="1" applyBorder="1" applyAlignment="1">
      <alignment horizontal="center" vertical="center" wrapText="1"/>
    </xf>
    <xf numFmtId="10" fontId="14" fillId="3" borderId="20" xfId="2" applyNumberFormat="1" applyFont="1" applyFill="1" applyBorder="1" applyAlignment="1">
      <alignment horizontal="center" vertical="center" wrapText="1"/>
    </xf>
    <xf numFmtId="10" fontId="14" fillId="7" borderId="21" xfId="2" applyNumberFormat="1" applyFont="1" applyFill="1" applyBorder="1" applyAlignment="1">
      <alignment horizontal="center" vertical="center" wrapText="1"/>
    </xf>
    <xf numFmtId="10" fontId="13" fillId="7" borderId="20" xfId="2" applyNumberFormat="1" applyFont="1" applyFill="1" applyBorder="1" applyAlignment="1">
      <alignment horizontal="center" vertical="center" wrapText="1"/>
    </xf>
    <xf numFmtId="10" fontId="13" fillId="7" borderId="21" xfId="2" applyNumberFormat="1" applyFont="1" applyFill="1" applyBorder="1" applyAlignment="1">
      <alignment horizontal="center" vertical="center" wrapText="1"/>
    </xf>
    <xf numFmtId="0" fontId="2" fillId="6" borderId="7" xfId="0" applyFont="1" applyFill="1" applyBorder="1" applyAlignment="1">
      <alignment vertical="center" wrapText="1"/>
    </xf>
    <xf numFmtId="0" fontId="2" fillId="6" borderId="8" xfId="0" applyFont="1" applyFill="1" applyBorder="1" applyAlignment="1">
      <alignment vertical="center" wrapText="1"/>
    </xf>
    <xf numFmtId="0" fontId="2" fillId="6" borderId="38" xfId="0" applyFont="1" applyFill="1" applyBorder="1" applyAlignment="1">
      <alignment vertical="center" wrapText="1"/>
    </xf>
    <xf numFmtId="3" fontId="6" fillId="2" borderId="39" xfId="0" applyNumberFormat="1" applyFont="1" applyFill="1" applyBorder="1" applyAlignment="1">
      <alignment horizontal="center" vertical="center" wrapText="1"/>
    </xf>
    <xf numFmtId="3" fontId="6" fillId="2" borderId="40" xfId="0" applyNumberFormat="1" applyFont="1" applyFill="1" applyBorder="1" applyAlignment="1">
      <alignment horizontal="center" vertical="center" wrapText="1"/>
    </xf>
    <xf numFmtId="3" fontId="6" fillId="2" borderId="41" xfId="0" applyNumberFormat="1" applyFont="1" applyFill="1" applyBorder="1" applyAlignment="1">
      <alignment horizontal="center" vertical="center" wrapText="1"/>
    </xf>
    <xf numFmtId="3" fontId="6" fillId="2" borderId="42" xfId="0" applyNumberFormat="1" applyFont="1" applyFill="1" applyBorder="1" applyAlignment="1">
      <alignment horizontal="center" vertical="center" wrapText="1"/>
    </xf>
    <xf numFmtId="3" fontId="6" fillId="2" borderId="43" xfId="0" applyNumberFormat="1" applyFont="1" applyFill="1" applyBorder="1" applyAlignment="1">
      <alignment horizontal="center" vertical="center" wrapText="1"/>
    </xf>
    <xf numFmtId="3" fontId="6" fillId="2" borderId="44" xfId="0" applyNumberFormat="1" applyFont="1" applyFill="1" applyBorder="1" applyAlignment="1">
      <alignment horizontal="center" vertical="center" wrapText="1"/>
    </xf>
    <xf numFmtId="3" fontId="6" fillId="2" borderId="45" xfId="0" applyNumberFormat="1" applyFont="1" applyFill="1" applyBorder="1" applyAlignment="1">
      <alignment horizontal="center" vertical="center" wrapText="1"/>
    </xf>
    <xf numFmtId="3" fontId="6" fillId="2" borderId="46" xfId="0" applyNumberFormat="1" applyFont="1" applyFill="1" applyBorder="1" applyAlignment="1">
      <alignment horizontal="center" vertical="center" wrapText="1"/>
    </xf>
    <xf numFmtId="0" fontId="16" fillId="0" borderId="0" xfId="0" applyFont="1"/>
    <xf numFmtId="0" fontId="0" fillId="9" borderId="0" xfId="0" applyFill="1"/>
    <xf numFmtId="0" fontId="0" fillId="0" borderId="0" xfId="0" applyAlignment="1">
      <alignment wrapText="1"/>
    </xf>
    <xf numFmtId="0" fontId="0" fillId="8" borderId="0" xfId="0" applyFill="1"/>
    <xf numFmtId="0" fontId="4" fillId="7" borderId="47" xfId="0" applyFont="1" applyFill="1" applyBorder="1" applyAlignment="1">
      <alignment horizontal="left" vertical="center" wrapText="1"/>
    </xf>
    <xf numFmtId="0" fontId="4" fillId="3" borderId="47" xfId="0" applyFont="1" applyFill="1" applyBorder="1" applyAlignment="1">
      <alignment horizontal="left" vertical="center" wrapText="1"/>
    </xf>
    <xf numFmtId="10" fontId="0" fillId="4" borderId="17" xfId="0" applyNumberFormat="1" applyFill="1" applyBorder="1" applyAlignment="1">
      <alignment horizontal="center" vertical="center" wrapText="1"/>
    </xf>
    <xf numFmtId="0" fontId="8" fillId="6" borderId="47"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3" fillId="3" borderId="18" xfId="0" applyFont="1" applyFill="1" applyBorder="1" applyAlignment="1">
      <alignment horizontal="center" vertical="center" wrapText="1"/>
    </xf>
    <xf numFmtId="0" fontId="15" fillId="0" borderId="0" xfId="0" applyFont="1" applyAlignment="1">
      <alignment horizontal="center" vertical="top"/>
    </xf>
    <xf numFmtId="0" fontId="3" fillId="3" borderId="54" xfId="0" applyFont="1" applyFill="1" applyBorder="1" applyAlignment="1">
      <alignment horizontal="center" vertical="center" wrapText="1"/>
    </xf>
    <xf numFmtId="0" fontId="4" fillId="7" borderId="55"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4" fillId="7" borderId="56" xfId="0" applyFont="1" applyFill="1" applyBorder="1" applyAlignment="1">
      <alignment horizontal="center" vertical="center" wrapText="1"/>
    </xf>
    <xf numFmtId="0" fontId="6" fillId="3" borderId="57" xfId="0" applyFont="1" applyFill="1" applyBorder="1" applyAlignment="1">
      <alignment horizontal="left" vertical="center" wrapText="1"/>
    </xf>
    <xf numFmtId="0" fontId="9" fillId="6" borderId="58" xfId="0" applyFont="1" applyFill="1" applyBorder="1" applyAlignment="1">
      <alignment horizontal="left" vertical="center" wrapText="1"/>
    </xf>
    <xf numFmtId="0" fontId="7" fillId="7" borderId="58" xfId="0" applyFont="1" applyFill="1" applyBorder="1" applyAlignment="1">
      <alignment horizontal="left" vertical="center" wrapText="1"/>
    </xf>
    <xf numFmtId="0" fontId="7" fillId="3" borderId="58" xfId="0" applyFont="1" applyFill="1" applyBorder="1" applyAlignment="1">
      <alignment horizontal="left" vertical="center" wrapText="1"/>
    </xf>
    <xf numFmtId="0" fontId="7" fillId="3" borderId="59" xfId="0" applyFont="1" applyFill="1" applyBorder="1" applyAlignment="1">
      <alignment horizontal="left" vertical="center" wrapText="1"/>
    </xf>
    <xf numFmtId="3" fontId="6" fillId="2" borderId="51" xfId="0" applyNumberFormat="1" applyFont="1" applyFill="1" applyBorder="1" applyAlignment="1">
      <alignment horizontal="center" vertical="center" wrapText="1"/>
    </xf>
    <xf numFmtId="3" fontId="6" fillId="2" borderId="52" xfId="0" applyNumberFormat="1" applyFont="1" applyFill="1" applyBorder="1" applyAlignment="1">
      <alignment horizontal="center" vertical="center" wrapText="1"/>
    </xf>
    <xf numFmtId="0" fontId="4" fillId="7" borderId="14" xfId="0" applyFont="1" applyFill="1" applyBorder="1" applyAlignment="1">
      <alignment horizontal="center" vertical="center" wrapText="1"/>
    </xf>
    <xf numFmtId="10" fontId="14" fillId="7" borderId="61" xfId="2" applyNumberFormat="1" applyFont="1" applyFill="1" applyBorder="1" applyAlignment="1">
      <alignment horizontal="center" vertical="center" wrapText="1"/>
    </xf>
    <xf numFmtId="0" fontId="12" fillId="5" borderId="53" xfId="0" applyFont="1" applyFill="1" applyBorder="1" applyAlignment="1">
      <alignment horizontal="center" vertical="top" wrapText="1"/>
    </xf>
    <xf numFmtId="0" fontId="7" fillId="3" borderId="65" xfId="0" applyFont="1" applyFill="1" applyBorder="1" applyAlignment="1">
      <alignment horizontal="left" vertical="center" wrapText="1"/>
    </xf>
    <xf numFmtId="0" fontId="7" fillId="3" borderId="65" xfId="0" applyFont="1" applyFill="1" applyBorder="1" applyAlignment="1">
      <alignment horizontal="center" vertical="center" wrapText="1"/>
    </xf>
    <xf numFmtId="0" fontId="7" fillId="3" borderId="66" xfId="0" applyFont="1" applyFill="1" applyBorder="1" applyAlignment="1">
      <alignment horizontal="left" vertical="center" wrapText="1"/>
    </xf>
    <xf numFmtId="3" fontId="6" fillId="2" borderId="68" xfId="0" applyNumberFormat="1" applyFont="1" applyFill="1" applyBorder="1" applyAlignment="1">
      <alignment horizontal="center" vertical="center" wrapText="1"/>
    </xf>
    <xf numFmtId="3" fontId="6" fillId="2" borderId="69" xfId="0" applyNumberFormat="1" applyFont="1" applyFill="1" applyBorder="1" applyAlignment="1">
      <alignment horizontal="center" vertical="center" wrapText="1"/>
    </xf>
    <xf numFmtId="3" fontId="6" fillId="2" borderId="70" xfId="0" applyNumberFormat="1" applyFont="1" applyFill="1" applyBorder="1" applyAlignment="1">
      <alignment horizontal="center" vertical="center" wrapText="1"/>
    </xf>
    <xf numFmtId="3" fontId="6" fillId="2" borderId="71" xfId="0" applyNumberFormat="1" applyFont="1" applyFill="1" applyBorder="1" applyAlignment="1">
      <alignment horizontal="center" vertical="center" wrapText="1"/>
    </xf>
    <xf numFmtId="3" fontId="6" fillId="2" borderId="72" xfId="0" applyNumberFormat="1" applyFont="1" applyFill="1" applyBorder="1" applyAlignment="1">
      <alignment horizontal="center" vertical="center" wrapText="1"/>
    </xf>
    <xf numFmtId="0" fontId="4" fillId="3" borderId="73" xfId="0" applyFont="1" applyFill="1" applyBorder="1" applyAlignment="1">
      <alignment horizontal="left" vertical="center" wrapText="1"/>
    </xf>
    <xf numFmtId="3" fontId="9" fillId="6" borderId="60" xfId="0" applyNumberFormat="1" applyFont="1" applyFill="1" applyBorder="1" applyAlignment="1">
      <alignment horizontal="center" vertical="center" wrapText="1"/>
    </xf>
    <xf numFmtId="3" fontId="7" fillId="7" borderId="23" xfId="0" applyNumberFormat="1" applyFont="1" applyFill="1" applyBorder="1" applyAlignment="1">
      <alignment horizontal="center" vertical="center" wrapText="1"/>
    </xf>
    <xf numFmtId="3" fontId="7" fillId="3" borderId="23" xfId="0" applyNumberFormat="1" applyFont="1" applyFill="1" applyBorder="1" applyAlignment="1">
      <alignment horizontal="center" vertical="center" wrapText="1"/>
    </xf>
    <xf numFmtId="3" fontId="7" fillId="3" borderId="67" xfId="0" applyNumberFormat="1" applyFont="1" applyFill="1" applyBorder="1" applyAlignment="1">
      <alignment horizontal="center" vertical="center" wrapText="1"/>
    </xf>
    <xf numFmtId="3" fontId="7" fillId="3" borderId="26" xfId="0" applyNumberFormat="1" applyFont="1" applyFill="1" applyBorder="1" applyAlignment="1">
      <alignment horizontal="center" vertical="center" wrapText="1"/>
    </xf>
    <xf numFmtId="10" fontId="17" fillId="10" borderId="55" xfId="0" applyNumberFormat="1" applyFont="1" applyFill="1" applyBorder="1" applyAlignment="1">
      <alignment horizontal="center" vertical="center"/>
    </xf>
    <xf numFmtId="0" fontId="4" fillId="3" borderId="4" xfId="0" applyFont="1" applyFill="1" applyBorder="1" applyAlignment="1">
      <alignment horizontal="center" vertical="center" wrapText="1"/>
    </xf>
    <xf numFmtId="164" fontId="4" fillId="3" borderId="53" xfId="0" applyNumberFormat="1" applyFont="1" applyFill="1" applyBorder="1" applyAlignment="1">
      <alignment horizontal="center" vertical="center" wrapText="1"/>
    </xf>
    <xf numFmtId="164" fontId="6" fillId="2" borderId="74" xfId="1" applyNumberFormat="1" applyFont="1" applyFill="1" applyBorder="1" applyAlignment="1">
      <alignment horizontal="center" vertical="center" wrapText="1"/>
    </xf>
    <xf numFmtId="164" fontId="6" fillId="2" borderId="75" xfId="1" applyNumberFormat="1" applyFont="1" applyFill="1" applyBorder="1" applyAlignment="1">
      <alignment horizontal="center" vertical="center" wrapText="1"/>
    </xf>
    <xf numFmtId="164" fontId="6" fillId="2" borderId="76" xfId="1" applyNumberFormat="1" applyFont="1" applyFill="1" applyBorder="1" applyAlignment="1">
      <alignment horizontal="center" vertical="center" wrapText="1"/>
    </xf>
    <xf numFmtId="44" fontId="6" fillId="2" borderId="75" xfId="1" applyFont="1" applyFill="1" applyBorder="1" applyAlignment="1">
      <alignment horizontal="center" vertical="center" wrapText="1"/>
    </xf>
    <xf numFmtId="44" fontId="6" fillId="2" borderId="76" xfId="1" applyFont="1" applyFill="1" applyBorder="1" applyAlignment="1">
      <alignment horizontal="center" vertical="center" wrapText="1"/>
    </xf>
    <xf numFmtId="10" fontId="0" fillId="4" borderId="77" xfId="0" applyNumberFormat="1" applyFill="1" applyBorder="1" applyAlignment="1">
      <alignment horizontal="center" vertical="center" wrapText="1"/>
    </xf>
    <xf numFmtId="0" fontId="6" fillId="0" borderId="15" xfId="0" applyFont="1" applyBorder="1" applyAlignment="1">
      <alignment horizontal="center" vertical="center" wrapText="1"/>
    </xf>
    <xf numFmtId="10" fontId="20" fillId="4" borderId="12" xfId="0" applyNumberFormat="1" applyFont="1" applyFill="1" applyBorder="1" applyAlignment="1">
      <alignment horizontal="center" vertical="center" wrapText="1"/>
    </xf>
    <xf numFmtId="10" fontId="20" fillId="4" borderId="13" xfId="0" applyNumberFormat="1" applyFont="1" applyFill="1" applyBorder="1" applyAlignment="1">
      <alignment horizontal="center" vertical="center" wrapText="1"/>
    </xf>
    <xf numFmtId="10" fontId="20" fillId="4" borderId="78" xfId="0" applyNumberFormat="1" applyFont="1" applyFill="1" applyBorder="1" applyAlignment="1">
      <alignment horizontal="center" vertical="center" wrapText="1"/>
    </xf>
    <xf numFmtId="10" fontId="20" fillId="4" borderId="79" xfId="0" applyNumberFormat="1" applyFont="1" applyFill="1" applyBorder="1" applyAlignment="1">
      <alignment horizontal="center" vertical="center" wrapText="1"/>
    </xf>
    <xf numFmtId="10" fontId="20" fillId="4" borderId="80" xfId="0" applyNumberFormat="1" applyFont="1" applyFill="1" applyBorder="1" applyAlignment="1">
      <alignment horizontal="center" vertical="center" wrapText="1"/>
    </xf>
    <xf numFmtId="10" fontId="20" fillId="4" borderId="81" xfId="0" applyNumberFormat="1" applyFont="1" applyFill="1" applyBorder="1" applyAlignment="1">
      <alignment horizontal="center" vertical="center" wrapText="1"/>
    </xf>
    <xf numFmtId="10" fontId="20" fillId="4" borderId="82" xfId="0" applyNumberFormat="1" applyFont="1" applyFill="1" applyBorder="1" applyAlignment="1">
      <alignment horizontal="center" vertical="center" wrapText="1"/>
    </xf>
    <xf numFmtId="0" fontId="8" fillId="6" borderId="13" xfId="0" applyFont="1" applyFill="1" applyBorder="1" applyAlignment="1">
      <alignment horizontal="left" vertical="center" wrapText="1"/>
    </xf>
    <xf numFmtId="0" fontId="3" fillId="7" borderId="13" xfId="0" applyFont="1" applyFill="1" applyBorder="1" applyAlignment="1">
      <alignment horizontal="justify" vertical="center" wrapText="1"/>
    </xf>
    <xf numFmtId="0" fontId="3" fillId="3" borderId="13" xfId="0" applyFont="1" applyFill="1" applyBorder="1" applyAlignment="1">
      <alignment horizontal="left" vertical="center" wrapText="1"/>
    </xf>
    <xf numFmtId="0" fontId="3" fillId="3" borderId="65" xfId="0" applyFont="1" applyFill="1" applyBorder="1" applyAlignment="1">
      <alignment horizontal="left"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86" xfId="0" applyFont="1" applyFill="1" applyBorder="1" applyAlignment="1">
      <alignment horizontal="center" vertical="center" wrapText="1"/>
    </xf>
    <xf numFmtId="0" fontId="3" fillId="3" borderId="49" xfId="0" applyFont="1" applyFill="1" applyBorder="1" applyAlignment="1">
      <alignment horizontal="justify" vertical="center" wrapText="1"/>
    </xf>
    <xf numFmtId="10" fontId="0" fillId="0" borderId="87" xfId="0" applyNumberFormat="1" applyBorder="1" applyAlignment="1">
      <alignment horizontal="center" vertical="center" wrapText="1"/>
    </xf>
    <xf numFmtId="0" fontId="0" fillId="3" borderId="83" xfId="0" applyFill="1" applyBorder="1" applyAlignment="1">
      <alignment horizontal="center" vertical="center"/>
    </xf>
    <xf numFmtId="0" fontId="0" fillId="2" borderId="83" xfId="0" applyFill="1" applyBorder="1" applyAlignment="1">
      <alignment horizontal="center" vertical="center"/>
    </xf>
    <xf numFmtId="0" fontId="0" fillId="3" borderId="84" xfId="0" applyFill="1" applyBorder="1" applyAlignment="1">
      <alignment horizontal="center" vertical="center"/>
    </xf>
    <xf numFmtId="0" fontId="0" fillId="3" borderId="85" xfId="0" applyFill="1" applyBorder="1" applyAlignment="1">
      <alignment horizontal="center" vertical="center"/>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37" xfId="0" applyFont="1" applyFill="1" applyBorder="1" applyAlignment="1">
      <alignment horizontal="center" vertical="center" wrapText="1"/>
    </xf>
    <xf numFmtId="0" fontId="12" fillId="5" borderId="28"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62"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2" fillId="5" borderId="4"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18" fillId="6" borderId="4" xfId="0" applyFont="1" applyFill="1" applyBorder="1" applyAlignment="1">
      <alignment horizontal="center" vertical="center"/>
    </xf>
    <xf numFmtId="0" fontId="18" fillId="6" borderId="5" xfId="0" applyFont="1" applyFill="1" applyBorder="1" applyAlignment="1">
      <alignment horizontal="center" vertical="center"/>
    </xf>
    <xf numFmtId="0" fontId="18" fillId="6" borderId="6" xfId="0" applyFont="1" applyFill="1" applyBorder="1" applyAlignment="1">
      <alignment horizontal="center" vertical="center"/>
    </xf>
    <xf numFmtId="0" fontId="12" fillId="5" borderId="63" xfId="0" applyFont="1" applyFill="1" applyBorder="1" applyAlignment="1">
      <alignment horizontal="center" vertical="top" wrapText="1"/>
    </xf>
    <xf numFmtId="0" fontId="12" fillId="5" borderId="64" xfId="0" applyFont="1" applyFill="1" applyBorder="1" applyAlignment="1">
      <alignment horizontal="center" vertical="top" wrapText="1"/>
    </xf>
    <xf numFmtId="0" fontId="12" fillId="5" borderId="27" xfId="0" applyFont="1" applyFill="1" applyBorder="1" applyAlignment="1">
      <alignment horizontal="center" vertical="center" wrapText="1"/>
    </xf>
    <xf numFmtId="0" fontId="12" fillId="5" borderId="50"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9" fillId="0" borderId="35" xfId="0" applyFont="1" applyBorder="1" applyAlignment="1">
      <alignment horizontal="center" vertical="center" wrapText="1"/>
    </xf>
    <xf numFmtId="0" fontId="19" fillId="0" borderId="35" xfId="0" applyFont="1" applyBorder="1" applyAlignment="1">
      <alignment horizontal="center" vertical="center"/>
    </xf>
    <xf numFmtId="3" fontId="8" fillId="6" borderId="4" xfId="0" applyNumberFormat="1" applyFont="1" applyFill="1" applyBorder="1" applyAlignment="1">
      <alignment horizontal="center" vertical="center" wrapText="1"/>
    </xf>
    <xf numFmtId="3" fontId="8" fillId="6" borderId="5" xfId="0" applyNumberFormat="1" applyFont="1" applyFill="1" applyBorder="1" applyAlignment="1">
      <alignment horizontal="center" vertical="center" wrapText="1"/>
    </xf>
    <xf numFmtId="3" fontId="8" fillId="6" borderId="6" xfId="0" applyNumberFormat="1"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0" fillId="0" borderId="0" xfId="0" applyAlignment="1">
      <alignment horizontal="justify" vertical="center" wrapText="1"/>
    </xf>
  </cellXfs>
  <cellStyles count="4">
    <cellStyle name="Moneda" xfId="1" builtinId="4"/>
    <cellStyle name="Normal" xfId="0" builtinId="0"/>
    <cellStyle name="Normal 2" xfId="3" xr:uid="{00000000-0005-0000-0000-000002000000}"/>
    <cellStyle name="Porcentaje" xfId="2" builtinId="5"/>
  </cellStyles>
  <dxfs count="19">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theme="9" tint="0.59996337778862885"/>
        </patternFill>
      </fill>
    </dxf>
    <dxf>
      <fill>
        <patternFill>
          <bgColor rgb="FFFFFF00"/>
        </patternFill>
      </fill>
    </dxf>
    <dxf>
      <fill>
        <patternFill>
          <bgColor rgb="FFFF4C29"/>
        </patternFill>
      </fill>
    </dxf>
    <dxf>
      <fill>
        <patternFill patternType="none">
          <bgColor auto="1"/>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5555"/>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317500</xdr:colOff>
      <xdr:row>1</xdr:row>
      <xdr:rowOff>83552</xdr:rowOff>
    </xdr:from>
    <xdr:to>
      <xdr:col>2</xdr:col>
      <xdr:colOff>360075</xdr:colOff>
      <xdr:row>8</xdr:row>
      <xdr:rowOff>158</xdr:rowOff>
    </xdr:to>
    <xdr:pic>
      <xdr:nvPicPr>
        <xdr:cNvPr id="6" name="Imagen 5">
          <a:extLst>
            <a:ext uri="{FF2B5EF4-FFF2-40B4-BE49-F238E27FC236}">
              <a16:creationId xmlns:a16="http://schemas.microsoft.com/office/drawing/2014/main" id="{2AC4328C-0FAF-4A38-9972-FDD9F0E4EE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267368"/>
          <a:ext cx="2534950" cy="1999406"/>
        </a:xfrm>
        <a:prstGeom prst="rect">
          <a:avLst/>
        </a:prstGeom>
      </xdr:spPr>
    </xdr:pic>
    <xdr:clientData/>
  </xdr:twoCellAnchor>
  <xdr:twoCellAnchor editAs="oneCell">
    <xdr:from>
      <xdr:col>22</xdr:col>
      <xdr:colOff>95249</xdr:colOff>
      <xdr:row>0</xdr:row>
      <xdr:rowOff>152899</xdr:rowOff>
    </xdr:from>
    <xdr:to>
      <xdr:col>22</xdr:col>
      <xdr:colOff>6429374</xdr:colOff>
      <xdr:row>8</xdr:row>
      <xdr:rowOff>136572</xdr:rowOff>
    </xdr:to>
    <xdr:pic>
      <xdr:nvPicPr>
        <xdr:cNvPr id="5" name="Imagen 4">
          <a:extLst>
            <a:ext uri="{FF2B5EF4-FFF2-40B4-BE49-F238E27FC236}">
              <a16:creationId xmlns:a16="http://schemas.microsoft.com/office/drawing/2014/main" id="{01E86113-2BEF-466A-82F2-EB19199FF7D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0599062" y="152899"/>
          <a:ext cx="6334125" cy="2269673"/>
        </a:xfrm>
        <a:prstGeom prst="rect">
          <a:avLst/>
        </a:prstGeom>
      </xdr:spPr>
    </xdr:pic>
    <xdr:clientData/>
  </xdr:twoCellAnchor>
  <xdr:twoCellAnchor editAs="oneCell">
    <xdr:from>
      <xdr:col>2</xdr:col>
      <xdr:colOff>873124</xdr:colOff>
      <xdr:row>1</xdr:row>
      <xdr:rowOff>1441</xdr:rowOff>
    </xdr:from>
    <xdr:to>
      <xdr:col>3</xdr:col>
      <xdr:colOff>1222375</xdr:colOff>
      <xdr:row>8</xdr:row>
      <xdr:rowOff>133651</xdr:rowOff>
    </xdr:to>
    <xdr:pic>
      <xdr:nvPicPr>
        <xdr:cNvPr id="3" name="Imagen 2">
          <a:extLst>
            <a:ext uri="{FF2B5EF4-FFF2-40B4-BE49-F238E27FC236}">
              <a16:creationId xmlns:a16="http://schemas.microsoft.com/office/drawing/2014/main" id="{F1C61425-C61B-41EE-AEAA-84E4D8D06A9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65499" y="207816"/>
          <a:ext cx="2286001" cy="224358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37"/>
  <sheetViews>
    <sheetView tabSelected="1" topLeftCell="I1" zoomScale="70" zoomScaleNormal="70" zoomScaleSheetLayoutView="25" workbookViewId="0">
      <selection activeCell="W11" sqref="W11:W12"/>
    </sheetView>
  </sheetViews>
  <sheetFormatPr baseColWidth="10" defaultColWidth="11.42578125" defaultRowHeight="15" x14ac:dyDescent="0.25"/>
  <cols>
    <col min="1" max="1" width="11.42578125" customWidth="1"/>
    <col min="2" max="2" width="26" customWidth="1"/>
    <col min="3" max="3" width="29" customWidth="1"/>
    <col min="4" max="4" width="26.5703125" customWidth="1"/>
    <col min="5" max="5" width="27" customWidth="1"/>
    <col min="6" max="6" width="22" customWidth="1"/>
    <col min="7" max="10" width="18.7109375" customWidth="1"/>
    <col min="11" max="11" width="18.5703125" customWidth="1"/>
    <col min="12" max="14" width="18.7109375" customWidth="1"/>
    <col min="15" max="15" width="18.5703125" customWidth="1"/>
    <col min="16" max="16" width="18.7109375" customWidth="1"/>
    <col min="17" max="22" width="18.5703125" customWidth="1"/>
    <col min="23" max="23" width="103.7109375" customWidth="1"/>
  </cols>
  <sheetData>
    <row r="1" spans="2:23" ht="15.75" thickBot="1" x14ac:dyDescent="0.3"/>
    <row r="2" spans="2:23" ht="30" customHeight="1" x14ac:dyDescent="0.25">
      <c r="E2" s="111" t="s">
        <v>42</v>
      </c>
      <c r="F2" s="112"/>
      <c r="G2" s="112"/>
      <c r="H2" s="112"/>
      <c r="I2" s="112"/>
      <c r="J2" s="112"/>
      <c r="K2" s="112"/>
      <c r="L2" s="112"/>
      <c r="M2" s="112"/>
      <c r="N2" s="112"/>
      <c r="O2" s="112"/>
      <c r="P2" s="112"/>
      <c r="Q2" s="112"/>
      <c r="R2" s="112"/>
      <c r="S2" s="113"/>
    </row>
    <row r="3" spans="2:23" ht="30" customHeight="1" x14ac:dyDescent="0.25">
      <c r="E3" s="114" t="s">
        <v>15</v>
      </c>
      <c r="F3" s="115"/>
      <c r="G3" s="115"/>
      <c r="H3" s="115"/>
      <c r="I3" s="115"/>
      <c r="J3" s="115"/>
      <c r="K3" s="115"/>
      <c r="L3" s="115"/>
      <c r="M3" s="115"/>
      <c r="N3" s="115"/>
      <c r="O3" s="115"/>
      <c r="P3" s="115"/>
      <c r="Q3" s="115"/>
      <c r="R3" s="115"/>
      <c r="S3" s="116"/>
    </row>
    <row r="4" spans="2:23" ht="30" customHeight="1" x14ac:dyDescent="0.25">
      <c r="E4" s="114" t="s">
        <v>79</v>
      </c>
      <c r="F4" s="115"/>
      <c r="G4" s="115"/>
      <c r="H4" s="115"/>
      <c r="I4" s="115"/>
      <c r="J4" s="115"/>
      <c r="K4" s="115"/>
      <c r="L4" s="115"/>
      <c r="M4" s="115"/>
      <c r="N4" s="115"/>
      <c r="O4" s="115"/>
      <c r="P4" s="115"/>
      <c r="Q4" s="115"/>
      <c r="R4" s="115"/>
      <c r="S4" s="116"/>
    </row>
    <row r="5" spans="2:23" ht="30" customHeight="1" x14ac:dyDescent="0.25">
      <c r="E5" s="114" t="s">
        <v>38</v>
      </c>
      <c r="F5" s="115"/>
      <c r="G5" s="115"/>
      <c r="H5" s="115"/>
      <c r="I5" s="115"/>
      <c r="J5" s="115"/>
      <c r="K5" s="115"/>
      <c r="L5" s="115"/>
      <c r="M5" s="115"/>
      <c r="N5" s="115"/>
      <c r="O5" s="115"/>
      <c r="P5" s="115"/>
      <c r="Q5" s="115"/>
      <c r="R5" s="115"/>
      <c r="S5" s="116"/>
    </row>
    <row r="6" spans="2:23" ht="15.75" customHeight="1" thickBot="1" x14ac:dyDescent="0.3">
      <c r="E6" s="30"/>
      <c r="F6" s="31"/>
      <c r="G6" s="31"/>
      <c r="H6" s="31"/>
      <c r="I6" s="31"/>
      <c r="J6" s="31"/>
      <c r="K6" s="31"/>
      <c r="L6" s="31"/>
      <c r="M6" s="31"/>
      <c r="N6" s="31"/>
      <c r="O6" s="31"/>
      <c r="P6" s="31"/>
      <c r="Q6" s="31"/>
      <c r="R6" s="31"/>
      <c r="S6" s="32"/>
    </row>
    <row r="9" spans="2:23" ht="15.75" thickBot="1" x14ac:dyDescent="0.3"/>
    <row r="10" spans="2:23" ht="21" thickBot="1" x14ac:dyDescent="0.3">
      <c r="G10" s="128" t="s">
        <v>72</v>
      </c>
      <c r="H10" s="129"/>
      <c r="I10" s="129"/>
      <c r="J10" s="129"/>
      <c r="K10" s="129"/>
      <c r="L10" s="129"/>
      <c r="M10" s="129"/>
      <c r="N10" s="129"/>
      <c r="O10" s="129"/>
      <c r="P10" s="129"/>
      <c r="Q10" s="129"/>
      <c r="R10" s="129"/>
      <c r="S10" s="129"/>
      <c r="T10" s="129"/>
      <c r="U10" s="129"/>
      <c r="V10" s="130"/>
    </row>
    <row r="11" spans="2:23" ht="49.5" customHeight="1" thickBot="1" x14ac:dyDescent="0.3">
      <c r="B11" s="131" t="s">
        <v>0</v>
      </c>
      <c r="C11" s="131" t="s">
        <v>1</v>
      </c>
      <c r="D11" s="117" t="s">
        <v>2</v>
      </c>
      <c r="E11" s="118"/>
      <c r="F11" s="119"/>
      <c r="G11" s="125" t="s">
        <v>56</v>
      </c>
      <c r="H11" s="126"/>
      <c r="I11" s="126"/>
      <c r="J11" s="126"/>
      <c r="K11" s="127"/>
      <c r="L11" s="120" t="s">
        <v>57</v>
      </c>
      <c r="M11" s="120"/>
      <c r="N11" s="120"/>
      <c r="O11" s="121"/>
      <c r="P11" s="122" t="s">
        <v>58</v>
      </c>
      <c r="Q11" s="123"/>
      <c r="R11" s="123"/>
      <c r="S11" s="124"/>
      <c r="T11" s="123" t="s">
        <v>59</v>
      </c>
      <c r="U11" s="123"/>
      <c r="V11" s="123"/>
      <c r="W11" s="133" t="s">
        <v>97</v>
      </c>
    </row>
    <row r="12" spans="2:23" ht="159.75" customHeight="1" thickBot="1" x14ac:dyDescent="0.3">
      <c r="B12" s="132"/>
      <c r="C12" s="132"/>
      <c r="D12" s="65" t="s">
        <v>3</v>
      </c>
      <c r="E12" s="65" t="s">
        <v>4</v>
      </c>
      <c r="F12" s="65" t="s">
        <v>5</v>
      </c>
      <c r="G12" s="63" t="s">
        <v>25</v>
      </c>
      <c r="H12" s="52" t="s">
        <v>6</v>
      </c>
      <c r="I12" s="53" t="s">
        <v>7</v>
      </c>
      <c r="J12" s="54" t="s">
        <v>8</v>
      </c>
      <c r="K12" s="55" t="s">
        <v>9</v>
      </c>
      <c r="L12" s="3" t="s">
        <v>6</v>
      </c>
      <c r="M12" s="4" t="s">
        <v>7</v>
      </c>
      <c r="N12" s="2" t="s">
        <v>8</v>
      </c>
      <c r="O12" s="5" t="s">
        <v>9</v>
      </c>
      <c r="P12" s="101" t="s">
        <v>6</v>
      </c>
      <c r="Q12" s="2" t="s">
        <v>7</v>
      </c>
      <c r="R12" s="102" t="s">
        <v>8</v>
      </c>
      <c r="S12" s="103" t="s">
        <v>9</v>
      </c>
      <c r="T12" s="50" t="s">
        <v>7</v>
      </c>
      <c r="U12" s="1" t="s">
        <v>8</v>
      </c>
      <c r="V12" s="104" t="s">
        <v>9</v>
      </c>
      <c r="W12" s="134"/>
    </row>
    <row r="13" spans="2:23" ht="330" x14ac:dyDescent="0.25">
      <c r="B13" s="15" t="s">
        <v>16</v>
      </c>
      <c r="C13" s="16" t="s">
        <v>80</v>
      </c>
      <c r="D13" s="16" t="s">
        <v>94</v>
      </c>
      <c r="E13" s="17" t="s">
        <v>18</v>
      </c>
      <c r="F13" s="56" t="s">
        <v>95</v>
      </c>
      <c r="G13" s="64">
        <v>0.7</v>
      </c>
      <c r="H13" s="24">
        <v>0.7</v>
      </c>
      <c r="I13" s="25">
        <v>0.7</v>
      </c>
      <c r="J13" s="26">
        <v>0.7</v>
      </c>
      <c r="K13" s="27">
        <v>0.7</v>
      </c>
      <c r="L13" s="24">
        <v>0.78</v>
      </c>
      <c r="M13" s="28" t="s">
        <v>93</v>
      </c>
      <c r="N13" s="24" t="s">
        <v>93</v>
      </c>
      <c r="O13" s="29" t="s">
        <v>93</v>
      </c>
      <c r="P13" s="106">
        <f>IFERROR(((L13/H13)-1),"NO DISPONIBLE")</f>
        <v>0.11428571428571432</v>
      </c>
      <c r="Q13" s="107" t="s">
        <v>93</v>
      </c>
      <c r="R13" s="108" t="s">
        <v>93</v>
      </c>
      <c r="S13" s="109" t="s">
        <v>93</v>
      </c>
      <c r="T13" s="110" t="s">
        <v>93</v>
      </c>
      <c r="U13" s="108" t="s">
        <v>93</v>
      </c>
      <c r="V13" s="107" t="s">
        <v>93</v>
      </c>
      <c r="W13" s="105" t="s">
        <v>96</v>
      </c>
    </row>
    <row r="14" spans="2:23" ht="181.5" customHeight="1" x14ac:dyDescent="0.25">
      <c r="B14" s="18" t="s">
        <v>26</v>
      </c>
      <c r="C14" s="97" t="s">
        <v>81</v>
      </c>
      <c r="D14" s="97" t="s">
        <v>43</v>
      </c>
      <c r="E14" s="19" t="s">
        <v>29</v>
      </c>
      <c r="F14" s="57" t="s">
        <v>30</v>
      </c>
      <c r="G14" s="75">
        <v>163655</v>
      </c>
      <c r="H14" s="61">
        <v>37130</v>
      </c>
      <c r="I14" s="34">
        <v>54175</v>
      </c>
      <c r="J14" s="34">
        <v>36175</v>
      </c>
      <c r="K14" s="35">
        <v>36175</v>
      </c>
      <c r="L14" s="33">
        <v>37534</v>
      </c>
      <c r="M14" s="34"/>
      <c r="N14" s="34"/>
      <c r="O14" s="36"/>
      <c r="P14" s="90">
        <f t="shared" ref="P14:P25" si="0">IFERROR((L14/H14),"100%")</f>
        <v>1.0108806894694318</v>
      </c>
      <c r="Q14" s="91"/>
      <c r="R14" s="91"/>
      <c r="S14" s="92"/>
      <c r="T14" s="90"/>
      <c r="U14" s="91"/>
      <c r="V14" s="95"/>
      <c r="W14" s="48" t="s">
        <v>60</v>
      </c>
    </row>
    <row r="15" spans="2:23" ht="181.5" customHeight="1" x14ac:dyDescent="0.25">
      <c r="B15" s="6" t="s">
        <v>27</v>
      </c>
      <c r="C15" s="98" t="s">
        <v>82</v>
      </c>
      <c r="D15" s="7" t="s">
        <v>44</v>
      </c>
      <c r="E15" s="8" t="s">
        <v>29</v>
      </c>
      <c r="F15" s="58" t="s">
        <v>31</v>
      </c>
      <c r="G15" s="76">
        <v>120400</v>
      </c>
      <c r="H15" s="61">
        <v>30100</v>
      </c>
      <c r="I15" s="34">
        <v>30100</v>
      </c>
      <c r="J15" s="34">
        <v>30100</v>
      </c>
      <c r="K15" s="35">
        <v>30100</v>
      </c>
      <c r="L15" s="33">
        <v>29611</v>
      </c>
      <c r="M15" s="34"/>
      <c r="N15" s="34"/>
      <c r="O15" s="36"/>
      <c r="P15" s="90">
        <f t="shared" si="0"/>
        <v>0.98375415282392031</v>
      </c>
      <c r="Q15" s="91"/>
      <c r="R15" s="91"/>
      <c r="S15" s="92"/>
      <c r="T15" s="90"/>
      <c r="U15" s="91"/>
      <c r="V15" s="95"/>
      <c r="W15" s="45" t="s">
        <v>61</v>
      </c>
    </row>
    <row r="16" spans="2:23" ht="181.5" customHeight="1" x14ac:dyDescent="0.25">
      <c r="B16" s="9" t="s">
        <v>17</v>
      </c>
      <c r="C16" s="99" t="s">
        <v>83</v>
      </c>
      <c r="D16" s="10" t="s">
        <v>45</v>
      </c>
      <c r="E16" s="11" t="s">
        <v>29</v>
      </c>
      <c r="F16" s="59" t="s">
        <v>32</v>
      </c>
      <c r="G16" s="77">
        <v>120000</v>
      </c>
      <c r="H16" s="61">
        <v>30000</v>
      </c>
      <c r="I16" s="34">
        <v>30000</v>
      </c>
      <c r="J16" s="34">
        <v>30000</v>
      </c>
      <c r="K16" s="35">
        <v>30000</v>
      </c>
      <c r="L16" s="33">
        <v>29509</v>
      </c>
      <c r="M16" s="34"/>
      <c r="N16" s="34"/>
      <c r="O16" s="36"/>
      <c r="P16" s="90">
        <f t="shared" si="0"/>
        <v>0.98363333333333336</v>
      </c>
      <c r="Q16" s="91"/>
      <c r="R16" s="91"/>
      <c r="S16" s="92"/>
      <c r="T16" s="90"/>
      <c r="U16" s="91"/>
      <c r="V16" s="95"/>
      <c r="W16" s="46" t="s">
        <v>62</v>
      </c>
    </row>
    <row r="17" spans="2:23" ht="181.5" customHeight="1" x14ac:dyDescent="0.25">
      <c r="B17" s="9" t="s">
        <v>17</v>
      </c>
      <c r="C17" s="100" t="s">
        <v>84</v>
      </c>
      <c r="D17" s="66" t="s">
        <v>46</v>
      </c>
      <c r="E17" s="67" t="s">
        <v>29</v>
      </c>
      <c r="F17" s="68" t="s">
        <v>53</v>
      </c>
      <c r="G17" s="78">
        <v>360</v>
      </c>
      <c r="H17" s="69">
        <v>90</v>
      </c>
      <c r="I17" s="70">
        <v>90</v>
      </c>
      <c r="J17" s="70">
        <v>90</v>
      </c>
      <c r="K17" s="71">
        <v>90</v>
      </c>
      <c r="L17" s="72">
        <v>101</v>
      </c>
      <c r="M17" s="70"/>
      <c r="N17" s="70"/>
      <c r="O17" s="73"/>
      <c r="P17" s="90">
        <f t="shared" si="0"/>
        <v>1.1222222222222222</v>
      </c>
      <c r="Q17" s="91"/>
      <c r="R17" s="91"/>
      <c r="S17" s="92"/>
      <c r="T17" s="90"/>
      <c r="U17" s="91"/>
      <c r="V17" s="95"/>
      <c r="W17" s="74" t="s">
        <v>63</v>
      </c>
    </row>
    <row r="18" spans="2:23" ht="180.75" customHeight="1" x14ac:dyDescent="0.25">
      <c r="B18" s="9" t="s">
        <v>17</v>
      </c>
      <c r="C18" s="100" t="s">
        <v>85</v>
      </c>
      <c r="D18" s="66" t="s">
        <v>33</v>
      </c>
      <c r="E18" s="67" t="s">
        <v>29</v>
      </c>
      <c r="F18" s="68" t="s">
        <v>34</v>
      </c>
      <c r="G18" s="78">
        <v>40</v>
      </c>
      <c r="H18" s="69">
        <v>10</v>
      </c>
      <c r="I18" s="70">
        <v>10</v>
      </c>
      <c r="J18" s="70">
        <v>10</v>
      </c>
      <c r="K18" s="71">
        <v>10</v>
      </c>
      <c r="L18" s="72">
        <v>1</v>
      </c>
      <c r="M18" s="70"/>
      <c r="N18" s="70"/>
      <c r="O18" s="73"/>
      <c r="P18" s="90">
        <f t="shared" si="0"/>
        <v>0.1</v>
      </c>
      <c r="Q18" s="91"/>
      <c r="R18" s="91"/>
      <c r="S18" s="92"/>
      <c r="T18" s="90"/>
      <c r="U18" s="91"/>
      <c r="V18" s="95"/>
      <c r="W18" s="74" t="s">
        <v>64</v>
      </c>
    </row>
    <row r="19" spans="2:23" ht="180.75" customHeight="1" x14ac:dyDescent="0.25">
      <c r="B19" s="6" t="s">
        <v>28</v>
      </c>
      <c r="C19" s="98" t="s">
        <v>86</v>
      </c>
      <c r="D19" s="7" t="s">
        <v>47</v>
      </c>
      <c r="E19" s="8" t="s">
        <v>29</v>
      </c>
      <c r="F19" s="58" t="s">
        <v>54</v>
      </c>
      <c r="G19" s="76">
        <v>43255</v>
      </c>
      <c r="H19" s="61">
        <v>7030</v>
      </c>
      <c r="I19" s="34">
        <v>24075</v>
      </c>
      <c r="J19" s="34">
        <v>6075</v>
      </c>
      <c r="K19" s="35">
        <v>6075</v>
      </c>
      <c r="L19" s="33">
        <v>7923</v>
      </c>
      <c r="M19" s="34"/>
      <c r="N19" s="34"/>
      <c r="O19" s="36"/>
      <c r="P19" s="90">
        <f t="shared" si="0"/>
        <v>1.1270270270270271</v>
      </c>
      <c r="Q19" s="91"/>
      <c r="R19" s="91"/>
      <c r="S19" s="92"/>
      <c r="T19" s="90"/>
      <c r="U19" s="91"/>
      <c r="V19" s="95"/>
      <c r="W19" s="45" t="s">
        <v>65</v>
      </c>
    </row>
    <row r="20" spans="2:23" ht="180.75" customHeight="1" x14ac:dyDescent="0.25">
      <c r="B20" s="9" t="s">
        <v>17</v>
      </c>
      <c r="C20" s="100" t="s">
        <v>87</v>
      </c>
      <c r="D20" s="66" t="s">
        <v>48</v>
      </c>
      <c r="E20" s="67" t="s">
        <v>29</v>
      </c>
      <c r="F20" s="68" t="s">
        <v>31</v>
      </c>
      <c r="G20" s="78">
        <v>21000</v>
      </c>
      <c r="H20" s="69">
        <v>6000</v>
      </c>
      <c r="I20" s="70">
        <v>5000</v>
      </c>
      <c r="J20" s="70">
        <v>5000</v>
      </c>
      <c r="K20" s="71">
        <v>5000</v>
      </c>
      <c r="L20" s="72">
        <v>6866</v>
      </c>
      <c r="M20" s="70"/>
      <c r="N20" s="70"/>
      <c r="O20" s="73"/>
      <c r="P20" s="90">
        <f t="shared" si="0"/>
        <v>1.1443333333333334</v>
      </c>
      <c r="Q20" s="91"/>
      <c r="R20" s="91"/>
      <c r="S20" s="92"/>
      <c r="T20" s="90"/>
      <c r="U20" s="91"/>
      <c r="V20" s="95"/>
      <c r="W20" s="74" t="s">
        <v>66</v>
      </c>
    </row>
    <row r="21" spans="2:23" ht="180.75" customHeight="1" x14ac:dyDescent="0.25">
      <c r="B21" s="9" t="s">
        <v>17</v>
      </c>
      <c r="C21" s="66" t="s">
        <v>88</v>
      </c>
      <c r="D21" s="66" t="s">
        <v>49</v>
      </c>
      <c r="E21" s="67" t="s">
        <v>29</v>
      </c>
      <c r="F21" s="68" t="s">
        <v>31</v>
      </c>
      <c r="G21" s="78">
        <v>2000</v>
      </c>
      <c r="H21" s="69">
        <v>500</v>
      </c>
      <c r="I21" s="70">
        <v>500</v>
      </c>
      <c r="J21" s="70">
        <v>500</v>
      </c>
      <c r="K21" s="71">
        <v>500</v>
      </c>
      <c r="L21" s="72">
        <v>496</v>
      </c>
      <c r="M21" s="70"/>
      <c r="N21" s="70"/>
      <c r="O21" s="73"/>
      <c r="P21" s="90">
        <f t="shared" si="0"/>
        <v>0.99199999999999999</v>
      </c>
      <c r="Q21" s="91"/>
      <c r="R21" s="91"/>
      <c r="S21" s="92"/>
      <c r="T21" s="90"/>
      <c r="U21" s="91"/>
      <c r="V21" s="95"/>
      <c r="W21" s="74" t="s">
        <v>67</v>
      </c>
    </row>
    <row r="22" spans="2:23" ht="180.75" customHeight="1" x14ac:dyDescent="0.25">
      <c r="B22" s="9" t="s">
        <v>17</v>
      </c>
      <c r="C22" s="66" t="s">
        <v>89</v>
      </c>
      <c r="D22" s="66" t="s">
        <v>36</v>
      </c>
      <c r="E22" s="67" t="s">
        <v>29</v>
      </c>
      <c r="F22" s="68" t="s">
        <v>31</v>
      </c>
      <c r="G22" s="78">
        <v>2000</v>
      </c>
      <c r="H22" s="69">
        <v>500</v>
      </c>
      <c r="I22" s="70">
        <v>500</v>
      </c>
      <c r="J22" s="70">
        <v>500</v>
      </c>
      <c r="K22" s="71">
        <v>500</v>
      </c>
      <c r="L22" s="72">
        <v>540</v>
      </c>
      <c r="M22" s="70"/>
      <c r="N22" s="70"/>
      <c r="O22" s="73"/>
      <c r="P22" s="90">
        <f t="shared" si="0"/>
        <v>1.08</v>
      </c>
      <c r="Q22" s="91"/>
      <c r="R22" s="91"/>
      <c r="S22" s="92"/>
      <c r="T22" s="90"/>
      <c r="U22" s="91"/>
      <c r="V22" s="95"/>
      <c r="W22" s="74" t="s">
        <v>68</v>
      </c>
    </row>
    <row r="23" spans="2:23" ht="180.75" customHeight="1" x14ac:dyDescent="0.25">
      <c r="B23" s="9" t="s">
        <v>17</v>
      </c>
      <c r="C23" s="66" t="s">
        <v>90</v>
      </c>
      <c r="D23" s="66" t="s">
        <v>50</v>
      </c>
      <c r="E23" s="67" t="s">
        <v>29</v>
      </c>
      <c r="F23" s="68" t="s">
        <v>35</v>
      </c>
      <c r="G23" s="78">
        <v>120</v>
      </c>
      <c r="H23" s="69">
        <v>30</v>
      </c>
      <c r="I23" s="70">
        <v>30</v>
      </c>
      <c r="J23" s="70">
        <v>30</v>
      </c>
      <c r="K23" s="71">
        <v>30</v>
      </c>
      <c r="L23" s="72">
        <v>21</v>
      </c>
      <c r="M23" s="70"/>
      <c r="N23" s="70"/>
      <c r="O23" s="73"/>
      <c r="P23" s="90">
        <f t="shared" si="0"/>
        <v>0.7</v>
      </c>
      <c r="Q23" s="91"/>
      <c r="R23" s="91"/>
      <c r="S23" s="92"/>
      <c r="T23" s="90"/>
      <c r="U23" s="91"/>
      <c r="V23" s="95"/>
      <c r="W23" s="74" t="s">
        <v>69</v>
      </c>
    </row>
    <row r="24" spans="2:23" ht="180.75" customHeight="1" x14ac:dyDescent="0.25">
      <c r="B24" s="9" t="s">
        <v>17</v>
      </c>
      <c r="C24" s="100" t="s">
        <v>91</v>
      </c>
      <c r="D24" s="66" t="s">
        <v>51</v>
      </c>
      <c r="E24" s="67" t="s">
        <v>29</v>
      </c>
      <c r="F24" s="68" t="s">
        <v>55</v>
      </c>
      <c r="G24" s="78">
        <v>18000</v>
      </c>
      <c r="H24" s="69">
        <v>0</v>
      </c>
      <c r="I24" s="70">
        <v>18000</v>
      </c>
      <c r="J24" s="70">
        <v>0</v>
      </c>
      <c r="K24" s="71">
        <v>0</v>
      </c>
      <c r="L24" s="72">
        <v>0</v>
      </c>
      <c r="M24" s="70"/>
      <c r="N24" s="70"/>
      <c r="O24" s="73"/>
      <c r="P24" s="90" t="str">
        <f t="shared" si="0"/>
        <v>100%</v>
      </c>
      <c r="Q24" s="91"/>
      <c r="R24" s="91"/>
      <c r="S24" s="92"/>
      <c r="T24" s="90"/>
      <c r="U24" s="91"/>
      <c r="V24" s="95"/>
      <c r="W24" s="74" t="s">
        <v>70</v>
      </c>
    </row>
    <row r="25" spans="2:23" ht="180.75" customHeight="1" thickBot="1" x14ac:dyDescent="0.3">
      <c r="B25" s="12" t="s">
        <v>17</v>
      </c>
      <c r="C25" s="13" t="s">
        <v>92</v>
      </c>
      <c r="D25" s="13" t="s">
        <v>52</v>
      </c>
      <c r="E25" s="14" t="s">
        <v>29</v>
      </c>
      <c r="F25" s="60" t="s">
        <v>31</v>
      </c>
      <c r="G25" s="79">
        <v>135</v>
      </c>
      <c r="H25" s="62">
        <v>0</v>
      </c>
      <c r="I25" s="38">
        <v>45</v>
      </c>
      <c r="J25" s="38">
        <v>45</v>
      </c>
      <c r="K25" s="39">
        <v>45</v>
      </c>
      <c r="L25" s="37">
        <v>0</v>
      </c>
      <c r="M25" s="38"/>
      <c r="N25" s="38"/>
      <c r="O25" s="40"/>
      <c r="P25" s="93" t="str">
        <f t="shared" si="0"/>
        <v>100%</v>
      </c>
      <c r="Q25" s="91"/>
      <c r="R25" s="91"/>
      <c r="S25" s="92"/>
      <c r="T25" s="93"/>
      <c r="U25" s="94"/>
      <c r="V25" s="96"/>
      <c r="W25" s="49" t="s">
        <v>71</v>
      </c>
    </row>
    <row r="26" spans="2:23" ht="28.5" customHeight="1" x14ac:dyDescent="0.25">
      <c r="P26" s="80">
        <f>AVERAGE(P16,P17,P18,P20,P21,P22,P23,P24,P25)</f>
        <v>0.87459841269841276</v>
      </c>
      <c r="Q26" s="80" t="e">
        <f t="shared" ref="Q26:V26" si="1">AVERAGE(Q16,Q17,Q18,Q20,Q21,Q22,Q23,Q24,Q25)</f>
        <v>#DIV/0!</v>
      </c>
      <c r="R26" s="80" t="e">
        <f t="shared" si="1"/>
        <v>#DIV/0!</v>
      </c>
      <c r="S26" s="80" t="e">
        <f t="shared" si="1"/>
        <v>#DIV/0!</v>
      </c>
      <c r="T26" s="80" t="e">
        <f t="shared" si="1"/>
        <v>#DIV/0!</v>
      </c>
      <c r="U26" s="80" t="e">
        <f t="shared" si="1"/>
        <v>#DIV/0!</v>
      </c>
      <c r="V26" s="80" t="e">
        <f t="shared" si="1"/>
        <v>#DIV/0!</v>
      </c>
    </row>
    <row r="27" spans="2:23" ht="28.5" customHeight="1" x14ac:dyDescent="0.25"/>
    <row r="28" spans="2:23" ht="28.5" customHeight="1" x14ac:dyDescent="0.25"/>
    <row r="29" spans="2:23" ht="30" customHeight="1" x14ac:dyDescent="0.25"/>
    <row r="30" spans="2:23" ht="110.25" customHeight="1" x14ac:dyDescent="0.25">
      <c r="C30" s="137" t="s">
        <v>40</v>
      </c>
      <c r="D30" s="138"/>
      <c r="E30" s="138"/>
      <c r="F30" s="138"/>
      <c r="G30" s="51"/>
      <c r="L30" s="137" t="s">
        <v>39</v>
      </c>
      <c r="M30" s="138"/>
      <c r="N30" s="138"/>
      <c r="O30" s="138"/>
      <c r="P30" s="138"/>
      <c r="Q30" s="138"/>
      <c r="U30" s="137" t="s">
        <v>41</v>
      </c>
      <c r="V30" s="138"/>
      <c r="W30" s="138"/>
    </row>
    <row r="34" spans="5:23" ht="15.75" hidden="1" customHeight="1" thickBot="1" x14ac:dyDescent="0.3">
      <c r="E34" s="139" t="s">
        <v>19</v>
      </c>
      <c r="F34" s="140"/>
      <c r="G34" s="140"/>
      <c r="H34" s="140"/>
      <c r="I34" s="140"/>
      <c r="J34" s="140"/>
      <c r="K34" s="140"/>
      <c r="L34" s="140"/>
      <c r="M34" s="140"/>
      <c r="N34" s="140"/>
      <c r="O34" s="140"/>
      <c r="P34" s="140"/>
      <c r="Q34" s="140"/>
      <c r="R34" s="140"/>
      <c r="S34" s="140"/>
      <c r="T34" s="140"/>
      <c r="U34" s="140"/>
      <c r="V34" s="140"/>
      <c r="W34" s="141"/>
    </row>
    <row r="35" spans="5:23" ht="27" hidden="1" customHeight="1" thickBot="1" x14ac:dyDescent="0.3">
      <c r="E35" s="142" t="s">
        <v>20</v>
      </c>
      <c r="F35" s="135" t="s">
        <v>10</v>
      </c>
      <c r="G35" s="144" t="s">
        <v>11</v>
      </c>
      <c r="H35" s="145"/>
      <c r="I35" s="145"/>
      <c r="J35" s="146"/>
      <c r="K35" s="144" t="s">
        <v>12</v>
      </c>
      <c r="L35" s="145"/>
      <c r="M35" s="145"/>
      <c r="N35" s="146"/>
      <c r="O35" s="144" t="s">
        <v>13</v>
      </c>
      <c r="P35" s="145"/>
      <c r="Q35" s="145"/>
      <c r="R35" s="146"/>
      <c r="S35" s="144" t="s">
        <v>14</v>
      </c>
      <c r="T35" s="145"/>
      <c r="U35" s="145"/>
      <c r="V35" s="146"/>
      <c r="W35" s="142" t="s">
        <v>78</v>
      </c>
    </row>
    <row r="36" spans="5:23" ht="38.25" hidden="1" customHeight="1" thickBot="1" x14ac:dyDescent="0.3">
      <c r="E36" s="143"/>
      <c r="F36" s="136"/>
      <c r="G36" s="20" t="s">
        <v>73</v>
      </c>
      <c r="H36" s="22" t="s">
        <v>74</v>
      </c>
      <c r="I36" s="21" t="s">
        <v>75</v>
      </c>
      <c r="J36" s="23" t="s">
        <v>76</v>
      </c>
      <c r="K36" s="20" t="s">
        <v>73</v>
      </c>
      <c r="L36" s="22" t="s">
        <v>74</v>
      </c>
      <c r="M36" s="21" t="s">
        <v>75</v>
      </c>
      <c r="N36" s="23" t="s">
        <v>76</v>
      </c>
      <c r="O36" s="20" t="s">
        <v>6</v>
      </c>
      <c r="P36" s="22" t="s">
        <v>7</v>
      </c>
      <c r="Q36" s="21" t="s">
        <v>8</v>
      </c>
      <c r="R36" s="23" t="s">
        <v>9</v>
      </c>
      <c r="S36" s="20" t="s">
        <v>6</v>
      </c>
      <c r="T36" s="22" t="s">
        <v>7</v>
      </c>
      <c r="U36" s="21" t="s">
        <v>8</v>
      </c>
      <c r="V36" s="23" t="s">
        <v>9</v>
      </c>
      <c r="W36" s="143"/>
    </row>
    <row r="37" spans="5:23" ht="134.25" hidden="1" customHeight="1" thickBot="1" x14ac:dyDescent="0.3">
      <c r="E37" s="81" t="s">
        <v>37</v>
      </c>
      <c r="F37" s="82">
        <v>9200000</v>
      </c>
      <c r="G37" s="83">
        <v>2878332</v>
      </c>
      <c r="H37" s="84">
        <v>2888336</v>
      </c>
      <c r="I37" s="84">
        <v>1633332</v>
      </c>
      <c r="J37" s="85">
        <v>1800000</v>
      </c>
      <c r="K37" s="83">
        <v>2969016.39</v>
      </c>
      <c r="L37" s="86"/>
      <c r="M37" s="86"/>
      <c r="N37" s="87"/>
      <c r="O37" s="88">
        <f>IFERROR(K37/G37,"100"%)</f>
        <v>1.0315058825736574</v>
      </c>
      <c r="P37" s="88">
        <f>IFERROR(L37/H37,"100"%)</f>
        <v>0</v>
      </c>
      <c r="Q37" s="88">
        <f>IFERROR(M37/I37,"100"%)</f>
        <v>0</v>
      </c>
      <c r="R37" s="88">
        <f>IFERROR(N37/J37,"100"%)</f>
        <v>0</v>
      </c>
      <c r="S37" s="47">
        <f>IFERROR((K37)/F37,"100%")</f>
        <v>0.32271917282608698</v>
      </c>
      <c r="T37" s="47">
        <f>IFERROR((K37+L37)/F37,"100%")</f>
        <v>0.32271917282608698</v>
      </c>
      <c r="U37" s="47">
        <f>IFERROR((K37+L37+M37)/F37,"100%")</f>
        <v>0.32271917282608698</v>
      </c>
      <c r="V37" s="47">
        <f>IFERROR((K37+L37+M37+N37)/F37,"100%")</f>
        <v>0.32271917282608698</v>
      </c>
      <c r="W37" s="89" t="s">
        <v>77</v>
      </c>
    </row>
  </sheetData>
  <mergeCells count="24">
    <mergeCell ref="B11:B12"/>
    <mergeCell ref="C11:C12"/>
    <mergeCell ref="W11:W12"/>
    <mergeCell ref="F35:F36"/>
    <mergeCell ref="L30:Q30"/>
    <mergeCell ref="U30:W30"/>
    <mergeCell ref="C30:F30"/>
    <mergeCell ref="E34:W34"/>
    <mergeCell ref="E35:E36"/>
    <mergeCell ref="G35:J35"/>
    <mergeCell ref="K35:N35"/>
    <mergeCell ref="O35:R35"/>
    <mergeCell ref="S35:V35"/>
    <mergeCell ref="W35:W36"/>
    <mergeCell ref="T11:V11"/>
    <mergeCell ref="E2:S2"/>
    <mergeCell ref="E3:S3"/>
    <mergeCell ref="D11:F11"/>
    <mergeCell ref="L11:O11"/>
    <mergeCell ref="P11:S11"/>
    <mergeCell ref="E4:S4"/>
    <mergeCell ref="E5:S5"/>
    <mergeCell ref="G11:K11"/>
    <mergeCell ref="G10:V10"/>
  </mergeCells>
  <conditionalFormatting sqref="H14:K25 G37:J37">
    <cfRule type="containsBlanks" dxfId="18" priority="41">
      <formula>LEN(TRIM(G14))=0</formula>
    </cfRule>
  </conditionalFormatting>
  <conditionalFormatting sqref="L14:O25 K37:N37">
    <cfRule type="containsBlanks" dxfId="17" priority="40">
      <formula>LEN(TRIM(K14))=0</formula>
    </cfRule>
  </conditionalFormatting>
  <conditionalFormatting sqref="O37:V37">
    <cfRule type="cellIs" dxfId="16" priority="9" stopIfTrue="1" operator="equal">
      <formula>"100%"</formula>
    </cfRule>
    <cfRule type="cellIs" dxfId="15" priority="10" stopIfTrue="1" operator="lessThan">
      <formula>0.5</formula>
    </cfRule>
    <cfRule type="cellIs" dxfId="14" priority="11" stopIfTrue="1" operator="between">
      <formula>0.5</formula>
      <formula>0.7</formula>
    </cfRule>
    <cfRule type="cellIs" dxfId="13" priority="12" stopIfTrue="1" operator="between">
      <formula>0.7</formula>
      <formula>1.2</formula>
    </cfRule>
    <cfRule type="cellIs" dxfId="12" priority="13" stopIfTrue="1" operator="greaterThanOrEqual">
      <formula>1.2</formula>
    </cfRule>
    <cfRule type="containsBlanks" dxfId="11" priority="14" stopIfTrue="1">
      <formula>LEN(TRIM(O37))=0</formula>
    </cfRule>
  </conditionalFormatting>
  <conditionalFormatting sqref="P13">
    <cfRule type="cellIs" dxfId="10" priority="1" stopIfTrue="1" operator="equal">
      <formula>"NO DISPONIBLE"</formula>
    </cfRule>
    <cfRule type="cellIs" dxfId="9" priority="2" operator="greaterThan">
      <formula>0.15</formula>
    </cfRule>
    <cfRule type="cellIs" dxfId="8" priority="3" operator="between">
      <formula>0</formula>
      <formula>0.15</formula>
    </cfRule>
    <cfRule type="cellIs" dxfId="7" priority="4" operator="lessThanOrEqual">
      <formula>0</formula>
    </cfRule>
  </conditionalFormatting>
  <conditionalFormatting sqref="P14:V25">
    <cfRule type="cellIs" dxfId="6" priority="115" stopIfTrue="1" operator="equal">
      <formula>"100%"</formula>
    </cfRule>
    <cfRule type="cellIs" dxfId="5" priority="116" stopIfTrue="1" operator="lessThan">
      <formula>0.5</formula>
    </cfRule>
    <cfRule type="cellIs" dxfId="4" priority="117" stopIfTrue="1" operator="between">
      <formula>0.5</formula>
      <formula>0.7</formula>
    </cfRule>
    <cfRule type="cellIs" dxfId="3" priority="118" stopIfTrue="1" operator="between">
      <formula>0.7</formula>
      <formula>1.2</formula>
    </cfRule>
    <cfRule type="cellIs" dxfId="2" priority="119" stopIfTrue="1" operator="greaterThanOrEqual">
      <formula>1.2</formula>
    </cfRule>
    <cfRule type="containsBlanks" dxfId="1" priority="120" stopIfTrue="1">
      <formula>LEN(TRIM(P14))=0</formula>
    </cfRule>
  </conditionalFormatting>
  <conditionalFormatting sqref="Q14:V25">
    <cfRule type="containsBlanks" dxfId="0" priority="5">
      <formula>LEN(TRIM(Q14))=0</formula>
    </cfRule>
  </conditionalFormatting>
  <printOptions horizontalCentered="1"/>
  <pageMargins left="0" right="0" top="0.74803149606299213" bottom="0.74803149606299213" header="0.31496062992125984" footer="0.31496062992125984"/>
  <pageSetup paperSize="17" scale="39"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41" t="s">
        <v>21</v>
      </c>
    </row>
    <row r="3" spans="1:2" ht="120" customHeight="1" x14ac:dyDescent="0.25">
      <c r="A3" s="147" t="s">
        <v>22</v>
      </c>
      <c r="B3" s="147"/>
    </row>
    <row r="5" spans="1:2" ht="45" x14ac:dyDescent="0.25">
      <c r="A5" s="42"/>
      <c r="B5" s="43" t="s">
        <v>23</v>
      </c>
    </row>
    <row r="6" spans="1:2" ht="60" x14ac:dyDescent="0.25">
      <c r="A6" s="44"/>
      <c r="B6" s="43" t="s">
        <v>24</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1er trim 2024</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Propietario</cp:lastModifiedBy>
  <cp:revision/>
  <cp:lastPrinted>2024-04-09T19:06:11Z</cp:lastPrinted>
  <dcterms:created xsi:type="dcterms:W3CDTF">2021-03-11T02:28:07Z</dcterms:created>
  <dcterms:modified xsi:type="dcterms:W3CDTF">2024-05-13T21:30:34Z</dcterms:modified>
  <cp:category/>
  <cp:contentStatus/>
</cp:coreProperties>
</file>