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C:\Users\Propietario\Dropbox\Mi PC (DESKTOP-OOA2OL2)\Downloads\"/>
    </mc:Choice>
  </mc:AlternateContent>
  <xr:revisionPtr revIDLastSave="0" documentId="13_ncr:1_{D8A470B7-F44D-4A97-81E2-63F3EFDAD82D}" xr6:coauthVersionLast="47" xr6:coauthVersionMax="47" xr10:uidLastSave="{00000000-0000-0000-0000-000000000000}"/>
  <bookViews>
    <workbookView xWindow="-120" yWindow="-120" windowWidth="29040" windowHeight="16440" xr2:uid="{00000000-000D-0000-FFFF-FFFF00000000}"/>
  </bookViews>
  <sheets>
    <sheet name="SEGUIMIENTO 2Tr23" sheetId="3" r:id="rId1"/>
    <sheet name="Instrucciones" sheetId="4"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V37" i="3" l="1"/>
  <c r="V38" i="3"/>
  <c r="V39" i="3"/>
  <c r="V40" i="3"/>
  <c r="V41" i="3"/>
  <c r="V42" i="3"/>
  <c r="V43" i="3"/>
  <c r="V44" i="3"/>
  <c r="S38" i="3"/>
  <c r="S39" i="3"/>
  <c r="S40" i="3"/>
  <c r="S41" i="3"/>
  <c r="S42" i="3"/>
  <c r="S43" i="3"/>
  <c r="S44" i="3"/>
  <c r="S37" i="3"/>
  <c r="V36" i="3"/>
  <c r="S36" i="3"/>
  <c r="V17" i="3"/>
  <c r="S17" i="3"/>
  <c r="V15" i="3"/>
  <c r="S15" i="3"/>
  <c r="V14" i="3"/>
  <c r="S14" i="3"/>
  <c r="V13" i="3"/>
  <c r="S13" i="3"/>
  <c r="P13" i="3"/>
  <c r="Q13" i="3"/>
  <c r="R13" i="3"/>
  <c r="T13" i="3"/>
  <c r="U13" i="3"/>
  <c r="P14" i="3"/>
  <c r="Q14" i="3"/>
  <c r="R14" i="3"/>
  <c r="T14" i="3"/>
  <c r="U14" i="3"/>
  <c r="P15" i="3"/>
  <c r="Q15" i="3"/>
  <c r="R15" i="3"/>
  <c r="T15" i="3"/>
  <c r="U15" i="3"/>
  <c r="P16" i="3"/>
  <c r="Q16" i="3"/>
  <c r="R16" i="3"/>
  <c r="S16" i="3"/>
  <c r="T16" i="3"/>
  <c r="U16" i="3"/>
  <c r="V16" i="3"/>
  <c r="P17" i="3"/>
  <c r="Q17" i="3"/>
  <c r="R17" i="3"/>
  <c r="T17" i="3"/>
  <c r="U17" i="3"/>
  <c r="S18" i="3"/>
  <c r="V20" i="3"/>
  <c r="V18" i="3"/>
  <c r="S20" i="3"/>
  <c r="S19" i="3"/>
  <c r="V86" i="3"/>
  <c r="V85" i="3"/>
  <c r="V83" i="3"/>
  <c r="S86" i="3"/>
  <c r="S85" i="3"/>
  <c r="S83" i="3"/>
  <c r="S82" i="3"/>
  <c r="V82" i="3"/>
  <c r="V81" i="3" l="1"/>
  <c r="R81" i="3"/>
  <c r="S81" i="3"/>
  <c r="S72" i="3"/>
  <c r="S71" i="3"/>
  <c r="S80" i="3"/>
  <c r="V80" i="3"/>
  <c r="S79" i="3"/>
  <c r="V79" i="3"/>
  <c r="S78" i="3"/>
  <c r="V78" i="3"/>
  <c r="S77" i="3"/>
  <c r="V77" i="3"/>
  <c r="S76" i="3"/>
  <c r="V76" i="3"/>
  <c r="S75" i="3"/>
  <c r="V75" i="3"/>
  <c r="S74" i="3"/>
  <c r="V74" i="3"/>
  <c r="S73" i="3"/>
  <c r="V73" i="3"/>
  <c r="V72" i="3"/>
  <c r="V71" i="3"/>
  <c r="V70" i="3"/>
  <c r="V66" i="3"/>
  <c r="V67" i="3"/>
  <c r="V68" i="3"/>
  <c r="V69" i="3"/>
  <c r="V62" i="3"/>
  <c r="V63" i="3"/>
  <c r="V64" i="3"/>
  <c r="V65" i="3"/>
  <c r="V61" i="3"/>
  <c r="U67" i="3"/>
  <c r="U68" i="3"/>
  <c r="U69" i="3"/>
  <c r="U70" i="3"/>
  <c r="U61" i="3"/>
  <c r="U62" i="3"/>
  <c r="U63" i="3"/>
  <c r="U64" i="3"/>
  <c r="U65" i="3"/>
  <c r="U66" i="3"/>
  <c r="U60" i="3"/>
  <c r="S67" i="3"/>
  <c r="S68" i="3"/>
  <c r="S69" i="3"/>
  <c r="S70" i="3"/>
  <c r="S62" i="3"/>
  <c r="S63" i="3"/>
  <c r="S64" i="3"/>
  <c r="S65" i="3"/>
  <c r="S66" i="3"/>
  <c r="S61" i="3"/>
  <c r="V55" i="3" l="1"/>
  <c r="V57" i="3"/>
  <c r="V59" i="3"/>
  <c r="S59" i="3"/>
  <c r="S58" i="3"/>
  <c r="V58" i="3"/>
  <c r="S57" i="3"/>
  <c r="S56" i="3"/>
  <c r="V56" i="3"/>
  <c r="S55" i="3"/>
  <c r="S54" i="3"/>
  <c r="V54" i="3"/>
  <c r="V53" i="3" l="1"/>
  <c r="V51" i="3"/>
  <c r="V52" i="3"/>
  <c r="S51" i="3"/>
  <c r="S52" i="3"/>
  <c r="S53" i="3"/>
  <c r="V50" i="3" l="1"/>
  <c r="V49" i="3"/>
  <c r="V48" i="3"/>
  <c r="S48" i="3"/>
  <c r="S50" i="3"/>
  <c r="S49" i="3"/>
  <c r="V47" i="3" l="1"/>
  <c r="V46" i="3"/>
  <c r="V45" i="3"/>
  <c r="S46" i="3"/>
  <c r="S47" i="3"/>
  <c r="S45" i="3"/>
  <c r="V35" i="3" l="1"/>
  <c r="S35" i="3"/>
  <c r="S32" i="3"/>
  <c r="S33" i="3"/>
  <c r="S34" i="3"/>
  <c r="S31" i="3"/>
  <c r="V34" i="3"/>
  <c r="V33" i="3"/>
  <c r="V32" i="3"/>
  <c r="V31" i="3"/>
  <c r="V30" i="3" l="1"/>
  <c r="V27" i="3"/>
  <c r="V28" i="3"/>
  <c r="V29" i="3"/>
  <c r="V26" i="3"/>
  <c r="S30" i="3"/>
  <c r="S27" i="3"/>
  <c r="S28" i="3"/>
  <c r="S29" i="3"/>
  <c r="R26" i="3"/>
  <c r="S26" i="3"/>
  <c r="V24" i="3" l="1"/>
  <c r="V23" i="3"/>
  <c r="V22" i="3"/>
  <c r="V21" i="3"/>
  <c r="V19" i="3"/>
  <c r="U19" i="3"/>
  <c r="T19" i="3"/>
  <c r="S24" i="3"/>
  <c r="S22" i="3"/>
  <c r="S23" i="3"/>
  <c r="S21" i="3"/>
  <c r="P19" i="3" l="1"/>
  <c r="Q19" i="3"/>
  <c r="R19" i="3"/>
  <c r="U44" i="3"/>
  <c r="T44" i="3"/>
  <c r="R44" i="3"/>
  <c r="Q44" i="3"/>
  <c r="P44" i="3"/>
  <c r="U43" i="3"/>
  <c r="T43" i="3"/>
  <c r="R43" i="3"/>
  <c r="Q43" i="3"/>
  <c r="P43" i="3"/>
  <c r="U42" i="3"/>
  <c r="T42" i="3"/>
  <c r="R42" i="3"/>
  <c r="Q42" i="3"/>
  <c r="P42" i="3"/>
  <c r="U41" i="3"/>
  <c r="T41" i="3"/>
  <c r="R41" i="3"/>
  <c r="Q41" i="3"/>
  <c r="P41" i="3"/>
  <c r="U40" i="3"/>
  <c r="T40" i="3"/>
  <c r="R40" i="3"/>
  <c r="Q40" i="3"/>
  <c r="P40" i="3"/>
  <c r="U39" i="3"/>
  <c r="T39" i="3"/>
  <c r="R39" i="3"/>
  <c r="Q39" i="3"/>
  <c r="P39" i="3"/>
  <c r="U38" i="3"/>
  <c r="T38" i="3"/>
  <c r="R38" i="3"/>
  <c r="Q38" i="3"/>
  <c r="P38" i="3"/>
  <c r="U37" i="3"/>
  <c r="T37" i="3"/>
  <c r="R37" i="3"/>
  <c r="Q37" i="3"/>
  <c r="P37" i="3"/>
  <c r="U36" i="3"/>
  <c r="T36" i="3"/>
  <c r="R36" i="3"/>
  <c r="Q36" i="3"/>
  <c r="P36" i="3"/>
  <c r="U113" i="3" l="1"/>
  <c r="Q113" i="3"/>
  <c r="P72" i="3"/>
  <c r="R61" i="3"/>
  <c r="R62" i="3"/>
  <c r="R63" i="3"/>
  <c r="R64" i="3"/>
  <c r="R65" i="3"/>
  <c r="R66" i="3"/>
  <c r="R67" i="3"/>
  <c r="R68" i="3"/>
  <c r="R69" i="3"/>
  <c r="R70" i="3"/>
  <c r="S115" i="3" l="1"/>
  <c r="S109" i="3"/>
  <c r="S112" i="3"/>
  <c r="S113" i="3"/>
  <c r="S114" i="3"/>
  <c r="U114" i="3"/>
  <c r="Q114" i="3"/>
  <c r="U81" i="3"/>
  <c r="U72" i="3"/>
  <c r="U73" i="3"/>
  <c r="U74" i="3"/>
  <c r="U75" i="3"/>
  <c r="U76" i="3"/>
  <c r="U77" i="3"/>
  <c r="U78" i="3"/>
  <c r="U79" i="3"/>
  <c r="U80" i="3"/>
  <c r="U71" i="3"/>
  <c r="R72" i="3"/>
  <c r="R73" i="3"/>
  <c r="R74" i="3"/>
  <c r="R75" i="3"/>
  <c r="R76" i="3"/>
  <c r="R77" i="3"/>
  <c r="R78" i="3"/>
  <c r="R79" i="3"/>
  <c r="R80" i="3"/>
  <c r="R71" i="3"/>
  <c r="U115" i="3"/>
  <c r="U112" i="3"/>
  <c r="Q115" i="3"/>
  <c r="Q103" i="3"/>
  <c r="Q112" i="3"/>
  <c r="T83" i="3"/>
  <c r="U82" i="3"/>
  <c r="U83" i="3"/>
  <c r="U84" i="3"/>
  <c r="U85" i="3"/>
  <c r="U86" i="3"/>
  <c r="R86" i="3"/>
  <c r="R83" i="3"/>
  <c r="R84" i="3"/>
  <c r="R85" i="3"/>
  <c r="R82" i="3"/>
  <c r="R28" i="3" l="1"/>
  <c r="U26" i="3"/>
  <c r="U29" i="3"/>
  <c r="U28" i="3"/>
  <c r="U27" i="3"/>
  <c r="U30" i="3"/>
  <c r="R27" i="3"/>
  <c r="R29" i="3"/>
  <c r="R30" i="3"/>
  <c r="T112" i="3" l="1"/>
  <c r="P112" i="3"/>
  <c r="O112" i="3"/>
  <c r="U59" i="3"/>
  <c r="R54" i="3"/>
  <c r="R55" i="3"/>
  <c r="R56" i="3"/>
  <c r="R57" i="3"/>
  <c r="R58" i="3"/>
  <c r="R59" i="3"/>
  <c r="R60" i="3"/>
  <c r="R53" i="3"/>
  <c r="U58" i="3"/>
  <c r="U57" i="3"/>
  <c r="U56" i="3"/>
  <c r="U55" i="3"/>
  <c r="U54" i="3"/>
  <c r="U111" i="3" l="1"/>
  <c r="U110" i="3"/>
  <c r="Q111" i="3"/>
  <c r="Q110" i="3"/>
  <c r="U53" i="3"/>
  <c r="U52" i="3"/>
  <c r="U51" i="3"/>
  <c r="R52" i="3"/>
  <c r="R51" i="3"/>
  <c r="R50" i="3"/>
  <c r="U50" i="3" l="1"/>
  <c r="U49" i="3"/>
  <c r="U48" i="3"/>
  <c r="R49" i="3"/>
  <c r="R48" i="3"/>
  <c r="U109" i="3" l="1"/>
  <c r="U103" i="3"/>
  <c r="T109" i="3"/>
  <c r="P105" i="3"/>
  <c r="Q109" i="3"/>
  <c r="U47" i="3"/>
  <c r="U46" i="3"/>
  <c r="U45" i="3"/>
  <c r="R47" i="3"/>
  <c r="R46" i="3"/>
  <c r="R45" i="3"/>
  <c r="U32" i="3" l="1"/>
  <c r="U33" i="3"/>
  <c r="U34" i="3"/>
  <c r="U35" i="3"/>
  <c r="U31" i="3"/>
  <c r="R32" i="3"/>
  <c r="R33" i="3"/>
  <c r="R34" i="3"/>
  <c r="R35" i="3"/>
  <c r="R31" i="3"/>
  <c r="P107" i="3" l="1"/>
  <c r="S111" i="3"/>
  <c r="S110" i="3"/>
  <c r="S107" i="3"/>
  <c r="S104" i="3"/>
  <c r="T105" i="3"/>
  <c r="S105" i="3"/>
  <c r="U25" i="3" l="1"/>
  <c r="U24" i="3"/>
  <c r="U23" i="3"/>
  <c r="U22" i="3"/>
  <c r="R25" i="3"/>
  <c r="R24" i="3"/>
  <c r="R23" i="3"/>
  <c r="R22" i="3"/>
  <c r="R21" i="3"/>
  <c r="U21" i="3"/>
  <c r="U20" i="3" l="1"/>
  <c r="U18" i="3"/>
  <c r="T18" i="3" l="1"/>
  <c r="R20" i="3"/>
  <c r="R18" i="3"/>
  <c r="P106" i="3"/>
  <c r="O106" i="3"/>
  <c r="T104" i="3"/>
  <c r="P104" i="3"/>
  <c r="O104" i="3"/>
  <c r="T113" i="3"/>
  <c r="P113" i="3"/>
  <c r="O113" i="3"/>
  <c r="T115" i="3" l="1"/>
  <c r="T114" i="3"/>
  <c r="P115" i="3"/>
  <c r="O115" i="3"/>
  <c r="P114" i="3"/>
  <c r="O114" i="3"/>
  <c r="T107" i="3"/>
  <c r="T111" i="3"/>
  <c r="P111" i="3"/>
  <c r="P110" i="3"/>
  <c r="O111" i="3"/>
  <c r="T110" i="3"/>
  <c r="P109" i="3"/>
  <c r="O109" i="3"/>
  <c r="O105" i="3"/>
  <c r="T29" i="3" l="1"/>
  <c r="T28" i="3"/>
  <c r="T27" i="3"/>
  <c r="T26" i="3"/>
  <c r="T30" i="3"/>
  <c r="Q30" i="3"/>
  <c r="Q26" i="3"/>
  <c r="Q27" i="3"/>
  <c r="Q28" i="3"/>
  <c r="Q29" i="3"/>
  <c r="T86" i="3" l="1"/>
  <c r="T84" i="3"/>
  <c r="T85" i="3"/>
  <c r="Q82" i="3"/>
  <c r="Q83" i="3"/>
  <c r="Q84" i="3"/>
  <c r="Q85" i="3"/>
  <c r="Q86" i="3"/>
  <c r="T82" i="3"/>
  <c r="Q81" i="3" l="1"/>
  <c r="Q71" i="3"/>
  <c r="Q72" i="3"/>
  <c r="Q73" i="3"/>
  <c r="Q74" i="3"/>
  <c r="Q75" i="3"/>
  <c r="Q76" i="3"/>
  <c r="Q77" i="3"/>
  <c r="Q78" i="3"/>
  <c r="Q79" i="3"/>
  <c r="Q80" i="3"/>
  <c r="T81" i="3"/>
  <c r="T80" i="3"/>
  <c r="T79" i="3"/>
  <c r="T78" i="3"/>
  <c r="T77" i="3"/>
  <c r="T76" i="3"/>
  <c r="T75" i="3"/>
  <c r="T74" i="3"/>
  <c r="T73" i="3"/>
  <c r="T72" i="3"/>
  <c r="T71" i="3"/>
  <c r="T65" i="3"/>
  <c r="T66" i="3"/>
  <c r="T67" i="3"/>
  <c r="T68" i="3"/>
  <c r="T69" i="3"/>
  <c r="T70" i="3"/>
  <c r="T61" i="3"/>
  <c r="T62" i="3"/>
  <c r="T63" i="3"/>
  <c r="T64" i="3"/>
  <c r="Q65" i="3"/>
  <c r="Q66" i="3"/>
  <c r="Q67" i="3"/>
  <c r="Q68" i="3"/>
  <c r="Q69" i="3"/>
  <c r="Q70" i="3"/>
  <c r="Q61" i="3"/>
  <c r="Q62" i="3"/>
  <c r="Q63" i="3"/>
  <c r="Q64" i="3"/>
  <c r="T60" i="3" l="1"/>
  <c r="Q60" i="3"/>
  <c r="Q54" i="3"/>
  <c r="Q55" i="3"/>
  <c r="Q56" i="3"/>
  <c r="Q57" i="3"/>
  <c r="Q58" i="3"/>
  <c r="Q59" i="3"/>
  <c r="T59" i="3"/>
  <c r="T58" i="3"/>
  <c r="T57" i="3"/>
  <c r="T56" i="3"/>
  <c r="T55" i="3"/>
  <c r="T54" i="3"/>
  <c r="Q53" i="3"/>
  <c r="Q51" i="3"/>
  <c r="Q52" i="3"/>
  <c r="T53" i="3"/>
  <c r="T52" i="3"/>
  <c r="T51" i="3"/>
  <c r="T48" i="3" l="1"/>
  <c r="T49" i="3"/>
  <c r="T50" i="3"/>
  <c r="Q48" i="3"/>
  <c r="Q49" i="3"/>
  <c r="Q50" i="3"/>
  <c r="T46" i="3" l="1"/>
  <c r="T47" i="3"/>
  <c r="T45" i="3"/>
  <c r="Q46" i="3"/>
  <c r="Q47" i="3"/>
  <c r="Q45" i="3"/>
  <c r="T32" i="3" l="1"/>
  <c r="T33" i="3"/>
  <c r="T34" i="3"/>
  <c r="T35" i="3"/>
  <c r="T31" i="3"/>
  <c r="Q32" i="3"/>
  <c r="Q33" i="3"/>
  <c r="Q34" i="3"/>
  <c r="Q35" i="3"/>
  <c r="Q31" i="3"/>
  <c r="T22" i="3" l="1"/>
  <c r="T23" i="3"/>
  <c r="T24" i="3"/>
  <c r="T25" i="3"/>
  <c r="Q21" i="3"/>
  <c r="Q22" i="3"/>
  <c r="Q23" i="3"/>
  <c r="Q24" i="3"/>
  <c r="Q25" i="3"/>
  <c r="T21" i="3"/>
  <c r="Q18" i="3" l="1"/>
  <c r="T20" i="3"/>
  <c r="Q20" i="3"/>
  <c r="P18" i="3" l="1"/>
  <c r="P20" i="3" l="1"/>
  <c r="G20" i="3" l="1"/>
  <c r="G18" i="3"/>
  <c r="G19" i="3"/>
  <c r="P85" i="3" l="1"/>
  <c r="P86" i="3"/>
  <c r="P82" i="3"/>
  <c r="P83" i="3"/>
  <c r="P84" i="3"/>
  <c r="P81" i="3" l="1"/>
  <c r="P80" i="3"/>
  <c r="P79" i="3"/>
  <c r="P78" i="3"/>
  <c r="P77" i="3"/>
  <c r="P76" i="3"/>
  <c r="P75" i="3"/>
  <c r="P74" i="3"/>
  <c r="P73" i="3"/>
  <c r="P71" i="3"/>
  <c r="P69" i="3" l="1"/>
  <c r="P70" i="3"/>
  <c r="P61" i="3"/>
  <c r="P62" i="3"/>
  <c r="P63" i="3"/>
  <c r="P64" i="3"/>
  <c r="P65" i="3"/>
  <c r="P66" i="3"/>
  <c r="P67" i="3"/>
  <c r="P68" i="3"/>
  <c r="G64" i="3"/>
  <c r="G70" i="3"/>
  <c r="G69" i="3"/>
  <c r="G68" i="3"/>
  <c r="G67" i="3"/>
  <c r="G66" i="3"/>
  <c r="G65" i="3"/>
  <c r="G63" i="3"/>
  <c r="G62" i="3"/>
  <c r="G61" i="3"/>
  <c r="P60" i="3" l="1"/>
  <c r="P54" i="3"/>
  <c r="P55" i="3"/>
  <c r="P56" i="3"/>
  <c r="P57" i="3"/>
  <c r="P58" i="3"/>
  <c r="P59" i="3"/>
  <c r="G55" i="3"/>
  <c r="G60" i="3"/>
  <c r="G59" i="3"/>
  <c r="G58" i="3"/>
  <c r="G57" i="3"/>
  <c r="G56" i="3"/>
  <c r="G54" i="3"/>
  <c r="P51" i="3" l="1"/>
  <c r="P52" i="3"/>
  <c r="P53" i="3"/>
  <c r="G52" i="3"/>
  <c r="G53" i="3"/>
  <c r="G51" i="3"/>
  <c r="P50" i="3" l="1"/>
  <c r="P49" i="3"/>
  <c r="P48" i="3"/>
  <c r="G48" i="3"/>
  <c r="G50" i="3"/>
  <c r="G49" i="3"/>
  <c r="O110" i="3" l="1"/>
  <c r="G47" i="3" l="1"/>
  <c r="G46" i="3"/>
  <c r="G45" i="3"/>
  <c r="G35" i="3"/>
  <c r="P47" i="3"/>
  <c r="P46" i="3"/>
  <c r="P45" i="3"/>
  <c r="P32" i="3" l="1"/>
  <c r="P31" i="3"/>
  <c r="P33" i="3"/>
  <c r="P34" i="3"/>
  <c r="P35" i="3"/>
  <c r="G31" i="3"/>
  <c r="G32" i="3"/>
  <c r="G33" i="3"/>
  <c r="G34" i="3"/>
  <c r="G30" i="3"/>
  <c r="P30" i="3"/>
  <c r="P26" i="3"/>
  <c r="P27" i="3"/>
  <c r="P28" i="3"/>
  <c r="P29" i="3"/>
  <c r="G29" i="3"/>
  <c r="G26" i="3"/>
  <c r="G27" i="3"/>
  <c r="G28" i="3"/>
  <c r="G25" i="3"/>
  <c r="O107" i="3"/>
  <c r="P25" i="3" l="1"/>
  <c r="P23" i="3"/>
  <c r="P24" i="3"/>
  <c r="P22" i="3"/>
  <c r="P21" i="3"/>
  <c r="G22" i="3"/>
  <c r="G21" i="3"/>
  <c r="G24" i="3"/>
  <c r="G23" i="3"/>
  <c r="Q87" i="3" l="1"/>
  <c r="P87" i="3"/>
  <c r="T103" i="3" l="1"/>
  <c r="S103" i="3"/>
  <c r="R103" i="3"/>
  <c r="P103" i="3"/>
  <c r="O103" i="3"/>
  <c r="V103" i="3" s="1"/>
  <c r="U87" i="3" l="1"/>
  <c r="V87" i="3"/>
  <c r="R87" i="3"/>
  <c r="T87" i="3"/>
  <c r="S87" i="3"/>
</calcChain>
</file>

<file path=xl/sharedStrings.xml><?xml version="1.0" encoding="utf-8"?>
<sst xmlns="http://schemas.openxmlformats.org/spreadsheetml/2006/main" count="514" uniqueCount="361">
  <si>
    <t>SEGUIMIENTO DE AVANCE EN CUMPLIMIENTO DE METAS Y OBJETIVOS 2023</t>
  </si>
  <si>
    <t>EJE 1: BUEN GOBIERNO</t>
  </si>
  <si>
    <t>AVANCE EN CUMPLIMIENTO DE METAS TRIMESTRAL Y ANUAL ACUMULADO 2023</t>
  </si>
  <si>
    <t>Nivel.
(unidad administrativa responsable)</t>
  </si>
  <si>
    <t>Resumen narrativo u objetivos.
Clave: Número del Eje, Número del Programa, 1 para el Fin, 1 para el Propósito, Número del Componente, Número de las Actividades.</t>
  </si>
  <si>
    <t>INDICADOR</t>
  </si>
  <si>
    <t>META PROGRAMADA 2023</t>
  </si>
  <si>
    <t>META REALIZADA 2023</t>
  </si>
  <si>
    <t>PORCENTAJE DE AVANCE TRIMESTRAL 2023</t>
  </si>
  <si>
    <t>PORCENTAJE DE AVANCE TRIMESTRAL ACUMULADO 2023</t>
  </si>
  <si>
    <t>JUSTIFICACION TRIMESTRAL Y ANUAL DE AVANCE DE RESULTADOS 2023</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</si>
  <si>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</si>
  <si>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</si>
  <si>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</si>
  <si>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</si>
  <si>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</si>
  <si>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</si>
  <si>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</si>
  <si>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(DGPM / DP)</t>
  </si>
  <si>
    <r>
      <rPr>
        <b/>
        <sz val="11"/>
        <color theme="1"/>
        <rFont val="Arial"/>
        <family val="2"/>
      </rPr>
      <t>PSCSPM:</t>
    </r>
    <r>
      <rPr>
        <sz val="11"/>
        <color theme="1"/>
        <rFont val="Arial"/>
        <family val="2"/>
      </rPr>
      <t xml:space="preserve"> Porcentaje de la población que se siente muy satisfecha y satisfecha con los servicios municipales de agua potable, drenaje y alcantarillado, alumbrado público, parques y jardines, recolección de basura, policía y mantenimiento de calles y avenidas.</t>
    </r>
  </si>
  <si>
    <t>Bienal</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</si>
  <si>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Porcentaje</t>
    </r>
  </si>
  <si>
    <r>
      <t xml:space="preserve">El Instituto Nacional de Estadística y Geografía INEGI publica la Encuesta Nacional de Calidad e Impacto Gubernamental de manera bienal con la información relativa a los grados de satisfacción de la población de 18 años y más. </t>
    </r>
    <r>
      <rPr>
        <b/>
        <sz val="10"/>
        <rFont val="Arial"/>
        <family val="2"/>
      </rPr>
      <t xml:space="preserve"> El úlimo periodo del levantamiento de la información fue  del 01 de noviembre al 16 de diciembre de 2021 con el 34.7%</t>
    </r>
    <r>
      <rPr>
        <sz val="10"/>
        <rFont val="Arial"/>
        <family val="2"/>
      </rPr>
      <t xml:space="preserve"> de población encuestada que se siente muy satisfecha y safisfecha. </t>
    </r>
  </si>
  <si>
    <r>
      <rPr>
        <b/>
        <sz val="11"/>
        <color theme="1"/>
        <rFont val="Arial"/>
        <family val="2"/>
      </rPr>
      <t>IBG:</t>
    </r>
    <r>
      <rPr>
        <sz val="11"/>
        <color theme="1"/>
        <rFont val="Arial"/>
        <family val="2"/>
      </rPr>
      <t xml:space="preserve"> Índice de Buen Gobierno. </t>
    </r>
  </si>
  <si>
    <r>
      <t xml:space="preserve">El Instituto Mexicano para la Competitividad A. C. IMCO actualiza y publica los índices y subíndices cada dos años. </t>
    </r>
    <r>
      <rPr>
        <b/>
        <sz val="10"/>
        <rFont val="Arial"/>
        <family val="2"/>
      </rPr>
      <t>El índice se actualizó en 2022 obteniendo una calificación de 59 puntos.</t>
    </r>
  </si>
  <si>
    <r>
      <rPr>
        <b/>
        <sz val="11"/>
        <color theme="1"/>
        <rFont val="Arial"/>
        <family val="2"/>
      </rPr>
      <t xml:space="preserve">PCDCOP18GM: </t>
    </r>
    <r>
      <rPr>
        <sz val="11"/>
        <color theme="1"/>
        <rFont val="Arial"/>
        <family val="2"/>
      </rPr>
      <t xml:space="preserve">Porcentaje de Calificación de confianza otorgada por la población de 18 años y más al gobierno municipal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</si>
  <si>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Calificación en escala de 0 a 10</t>
    </r>
  </si>
  <si>
    <r>
      <t xml:space="preserve">El Instituto Nacional de Estadística y Geografía INEGI publica la Encuesta Nacional de Calidad e Impacto Gubernamental de manera bienal con la información relativa a la Confianza de la población de 18 años y más en el Gobierno Municipal.
</t>
    </r>
    <r>
      <rPr>
        <b/>
        <sz val="10"/>
        <rFont val="Arial"/>
        <family val="2"/>
      </rPr>
      <t>En diciembre 2021 se obtuvo la Calificación de Confianza al Gobierno Municipal de 5.0.</t>
    </r>
  </si>
  <si>
    <t>Actividad</t>
  </si>
  <si>
    <t>REVISÓ
Mtro. Enrique E. Encalada Sánchez
Dirección de Planeación de la DGPM</t>
  </si>
  <si>
    <t>SEGUIMIENTO A LA EJECUCIÓN DEL PRESUPUESTO AUTORIZADO</t>
  </si>
  <si>
    <t>CONCENTRADO DE UNIDADES ADMINISTRATIVAS</t>
  </si>
  <si>
    <t>PRESUPUESTO ANUAL AUTORIZADO</t>
  </si>
  <si>
    <t>PLANEACIÓN TRIMESTRAL DE EJECUCIÓN DEL PRESUPUESTO</t>
  </si>
  <si>
    <t>EJECUCIÓN  DEL PRESUPUESTO AUTORIZADO</t>
  </si>
  <si>
    <t>AVANCE TRIMESTRAL EN LA EJECUCIÓN DEL PRESUPUESTO</t>
  </si>
  <si>
    <t>AVANCE ACUMULADO ANUAL DE LA  EJECUCIÓN DEL PRESUPUESTO</t>
  </si>
  <si>
    <t>TRIMESTRE 1 2023</t>
  </si>
  <si>
    <t>TRIMESTRE 2 2023</t>
  </si>
  <si>
    <t>TRIMESTRE 3 2023</t>
  </si>
  <si>
    <t>TRIMESTRE 4 2023</t>
  </si>
  <si>
    <t>EL COLOR DE LA CELDA REPRESENTA QUE NO SE PROGRAMÓ ACTIVIDAD EN ESE TRIMESTRE</t>
  </si>
  <si>
    <t>EL COLOR DE LA CELDA REPRESENTA QUE NO SE HA REPORTADO EL TRIMESTRE O QUE NO SE REALIZÓ POR NO ESTAR PROGRAMADO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</si>
  <si>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</si>
  <si>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INSTRUCTIVO</t>
  </si>
  <si>
    <t>EJEMPLO</t>
  </si>
  <si>
    <t>JUSTIFICACION TRIMESTRAL DE AVANCE DE RESULTADOS 2023</t>
  </si>
  <si>
    <t>ANUAL</t>
  </si>
  <si>
    <r>
      <t xml:space="preserve">1.01.1.1.1 </t>
    </r>
    <r>
      <rPr>
        <sz val="11"/>
        <color theme="1"/>
        <rFont val="Arial"/>
        <family val="2"/>
      </rPr>
      <t>Agenda pública del Presidente Municipal con la ciudadanía realizada.</t>
    </r>
  </si>
  <si>
    <t>Componente
(Secretaría Particular)</t>
  </si>
  <si>
    <r>
      <t xml:space="preserve">PAPR: </t>
    </r>
    <r>
      <rPr>
        <sz val="11"/>
        <color theme="1"/>
        <rFont val="Arial"/>
        <family val="2"/>
      </rPr>
      <t>Porcentaje de la Agenda Pública Realizada</t>
    </r>
  </si>
  <si>
    <t>Trimestral</t>
  </si>
  <si>
    <r>
      <t xml:space="preserve">1.01.1.1.1.1 </t>
    </r>
    <r>
      <rPr>
        <sz val="11"/>
        <color theme="1"/>
        <rFont val="Arial"/>
        <family val="2"/>
      </rPr>
      <t>Atención y seguimiento a las peticiones ciudadanas e interinstitucionales realizadas al Presidente Municipal.</t>
    </r>
  </si>
  <si>
    <r>
      <t xml:space="preserve">1.01.1.1.1.2 </t>
    </r>
    <r>
      <rPr>
        <sz val="11"/>
        <color theme="1"/>
        <rFont val="Arial"/>
        <family val="2"/>
      </rPr>
      <t>Coordinación de las audiencias otorgadas a la ciudadanía.</t>
    </r>
  </si>
  <si>
    <r>
      <rPr>
        <b/>
        <sz val="11"/>
        <color theme="1"/>
        <rFont val="Arial"/>
        <family val="2"/>
      </rPr>
      <t>PPA:</t>
    </r>
    <r>
      <rPr>
        <sz val="11"/>
        <color theme="1"/>
        <rFont val="Arial"/>
        <family val="2"/>
      </rPr>
      <t xml:space="preserve"> Porcentaje de Peticiones Atendidas</t>
    </r>
  </si>
  <si>
    <r>
      <rPr>
        <b/>
        <sz val="11"/>
        <color theme="1"/>
        <rFont val="Arial"/>
        <family val="2"/>
      </rPr>
      <t xml:space="preserve">PAA: </t>
    </r>
    <r>
      <rPr>
        <sz val="11"/>
        <color theme="1"/>
        <rFont val="Arial"/>
        <family val="2"/>
      </rPr>
      <t>Porcentaje de Audiencias Atendidas</t>
    </r>
  </si>
  <si>
    <t>Componente
( Secretaría Técnica )</t>
  </si>
  <si>
    <r>
      <t xml:space="preserve">1.01.1.2. </t>
    </r>
    <r>
      <rPr>
        <sz val="11"/>
        <color theme="1"/>
        <rFont val="Arial"/>
        <family val="2"/>
      </rPr>
      <t>Proyectos estratégicos de la Secretaría Técnica satisfactoriamente concluidos</t>
    </r>
  </si>
  <si>
    <r>
      <t xml:space="preserve">PPEI: </t>
    </r>
    <r>
      <rPr>
        <sz val="11"/>
        <color theme="1"/>
        <rFont val="Arial"/>
        <family val="2"/>
      </rPr>
      <t>Porcentaje  de Proyectos Estratégicos Implementados.</t>
    </r>
  </si>
  <si>
    <r>
      <t xml:space="preserve">1.01.1.2.1 </t>
    </r>
    <r>
      <rPr>
        <sz val="11"/>
        <color theme="1"/>
        <rFont val="Arial"/>
        <family val="2"/>
      </rPr>
      <t>Implementación de proyectos de gestión pública y proyectos especiales de la Presidencia Municipal.</t>
    </r>
  </si>
  <si>
    <r>
      <rPr>
        <b/>
        <sz val="11"/>
        <color theme="1"/>
        <rFont val="Arial"/>
        <family val="2"/>
      </rPr>
      <t>PEP</t>
    </r>
    <r>
      <rPr>
        <sz val="11"/>
        <color theme="1"/>
        <rFont val="Arial"/>
        <family val="2"/>
      </rPr>
      <t>: Porcentaje de Efectividad de los Proyectos de Gestión pública y Proyectos Especiales.</t>
    </r>
  </si>
  <si>
    <r>
      <t xml:space="preserve">1.01.1.2.2. </t>
    </r>
    <r>
      <rPr>
        <sz val="11"/>
        <color theme="1"/>
        <rFont val="Arial"/>
        <family val="2"/>
      </rPr>
      <t>Vinculación del Gobierno Municipal con la ciudadania, para el diseño, implementación, seguimiento y evaluación de politicas públicas municipales.</t>
    </r>
  </si>
  <si>
    <r>
      <rPr>
        <b/>
        <sz val="11"/>
        <color theme="1"/>
        <rFont val="Arial"/>
        <family val="2"/>
      </rPr>
      <t xml:space="preserve">PAPC: </t>
    </r>
    <r>
      <rPr>
        <sz val="11"/>
        <color theme="1"/>
        <rFont val="Arial"/>
        <family val="2"/>
      </rPr>
      <t>Porcentaje de Actividades con Participación Ciudadana.</t>
    </r>
  </si>
  <si>
    <r>
      <t xml:space="preserve">1.01.1.2.3. </t>
    </r>
    <r>
      <rPr>
        <sz val="11"/>
        <color theme="1"/>
        <rFont val="Arial"/>
        <family val="2"/>
      </rPr>
      <t>Elaboración de informes de gobierno municipal y reportes para la Presidencia Municipal.</t>
    </r>
  </si>
  <si>
    <r>
      <rPr>
        <b/>
        <sz val="11"/>
        <color theme="1"/>
        <rFont val="Arial"/>
        <family val="2"/>
      </rPr>
      <t>PCIGR:</t>
    </r>
    <r>
      <rPr>
        <sz val="11"/>
        <color theme="1"/>
        <rFont val="Arial"/>
        <family val="2"/>
      </rPr>
      <t xml:space="preserve"> Porcentaje de Cumplimiento de Informes de Gobierno y Reportes.</t>
    </r>
  </si>
  <si>
    <r>
      <t xml:space="preserve">1.01.1.2.4. </t>
    </r>
    <r>
      <rPr>
        <sz val="11"/>
        <color theme="1"/>
        <rFont val="Arial"/>
        <family val="2"/>
      </rPr>
      <t>Consolidación del Gobierno Digital (plataforma central de trámites y servicios, tableros de control y aplicaciones informáticas) como instrumento que  fortalece la transparencia y la rendición de cuentas.</t>
    </r>
    <r>
      <rPr>
        <b/>
        <sz val="11"/>
        <color theme="1"/>
        <rFont val="Arial"/>
        <family val="2"/>
      </rPr>
      <t xml:space="preserve"> </t>
    </r>
  </si>
  <si>
    <r>
      <rPr>
        <b/>
        <sz val="11"/>
        <color theme="1"/>
        <rFont val="Arial"/>
        <family val="2"/>
      </rPr>
      <t>PACGD:</t>
    </r>
    <r>
      <rPr>
        <sz val="11"/>
        <color theme="1"/>
        <rFont val="Arial"/>
        <family val="2"/>
      </rPr>
      <t xml:space="preserve"> Porcentaje de Avance en Consolidación del Gobierno Digital.</t>
    </r>
  </si>
  <si>
    <t>Anual</t>
  </si>
  <si>
    <t>Unidad de Gestión Administrativa Distrito Cancún</t>
  </si>
  <si>
    <t>Componente
(Unidad de Gestión Administrativa Distrito Cancún)</t>
  </si>
  <si>
    <r>
      <rPr>
        <b/>
        <sz val="11"/>
        <color theme="1"/>
        <rFont val="Arial"/>
        <family val="2"/>
      </rPr>
      <t>PSZFI:</t>
    </r>
    <r>
      <rPr>
        <sz val="11"/>
        <color theme="1"/>
        <rFont val="Arial"/>
        <family val="2"/>
      </rPr>
      <t xml:space="preserve"> Porcentaje de Supermanzanas de la Zona Fundacional intervenidas</t>
    </r>
  </si>
  <si>
    <r>
      <rPr>
        <b/>
        <sz val="11"/>
        <color theme="1"/>
        <rFont val="Arial"/>
        <family val="2"/>
      </rPr>
      <t>1.01.1.1.3.1</t>
    </r>
    <r>
      <rPr>
        <sz val="11"/>
        <color theme="1"/>
        <rFont val="Arial"/>
        <family val="2"/>
      </rPr>
      <t>. Realización de actividades para la mejora de la imagen urbana de  espacios publicos de la zona fundacional.</t>
    </r>
  </si>
  <si>
    <r>
      <rPr>
        <b/>
        <sz val="11"/>
        <color theme="1"/>
        <rFont val="Arial"/>
        <family val="2"/>
      </rPr>
      <t>PAMIUZF:</t>
    </r>
    <r>
      <rPr>
        <sz val="11"/>
        <color theme="1"/>
        <rFont val="Arial"/>
        <family val="2"/>
      </rPr>
      <t xml:space="preserve"> Porcentaje de actividades para mejorar la imagen urbana de la Zona Fundacional</t>
    </r>
  </si>
  <si>
    <r>
      <rPr>
        <b/>
        <sz val="11"/>
        <color theme="1"/>
        <rFont val="Arial"/>
        <family val="2"/>
      </rPr>
      <t>1.01.1.1.3.2 G</t>
    </r>
    <r>
      <rPr>
        <sz val="11"/>
        <color theme="1"/>
        <rFont val="Arial"/>
        <family val="2"/>
      </rPr>
      <t>eneración de proyectos participativos de infraestructura de la Zona Fundacional.</t>
    </r>
  </si>
  <si>
    <r>
      <rPr>
        <b/>
        <sz val="11"/>
        <color theme="1"/>
        <rFont val="Arial"/>
        <family val="2"/>
      </rPr>
      <t xml:space="preserve">PPIZFG: </t>
    </r>
    <r>
      <rPr>
        <sz val="11"/>
        <color theme="1"/>
        <rFont val="Arial"/>
        <family val="2"/>
      </rPr>
      <t>Porcentaje de proyectos de infraestructura de la Zona Fundacional generados.</t>
    </r>
  </si>
  <si>
    <r>
      <rPr>
        <b/>
        <sz val="11"/>
        <color theme="1"/>
        <rFont val="Arial"/>
        <family val="2"/>
      </rPr>
      <t xml:space="preserve">1.01.1.1.3.3 </t>
    </r>
    <r>
      <rPr>
        <sz val="11"/>
        <color theme="1"/>
        <rFont val="Arial"/>
        <family val="2"/>
      </rPr>
      <t>Realización de acciones  sociales y culturales en la Zona Fundacional</t>
    </r>
  </si>
  <si>
    <r>
      <rPr>
        <b/>
        <sz val="11"/>
        <color theme="1"/>
        <rFont val="Arial"/>
        <family val="2"/>
      </rPr>
      <t xml:space="preserve">PAZF: </t>
    </r>
    <r>
      <rPr>
        <sz val="11"/>
        <color theme="1"/>
        <rFont val="Arial"/>
        <family val="2"/>
      </rPr>
      <t>Porcentaje de acciones realizadas en la zona fundacional</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</si>
  <si>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Acciones</t>
    </r>
  </si>
  <si>
    <r>
      <rPr>
        <b/>
        <sz val="11"/>
        <color theme="1"/>
        <rFont val="Arial"/>
        <family val="2"/>
      </rPr>
      <t>1.01.1.1.3.4 .</t>
    </r>
    <r>
      <rPr>
        <sz val="11"/>
        <color theme="1"/>
        <rFont val="Arial"/>
        <family val="2"/>
      </rPr>
      <t xml:space="preserve"> Coordinación de actividaes estratégicas para mejora del Medio Ambiente en la Zona Fundacional.</t>
    </r>
  </si>
  <si>
    <r>
      <rPr>
        <b/>
        <sz val="11"/>
        <color theme="1"/>
        <rFont val="Arial"/>
        <family val="2"/>
      </rPr>
      <t xml:space="preserve">PAMAZFC: </t>
    </r>
    <r>
      <rPr>
        <sz val="11"/>
        <color theme="1"/>
        <rFont val="Arial"/>
        <family val="2"/>
      </rPr>
      <t>Porcentaje de actividades de medio ambiente en la zona fundacional coordinadas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</si>
  <si>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</si>
  <si>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r>
      <t xml:space="preserve">1.01.1.1.3 </t>
    </r>
    <r>
      <rPr>
        <sz val="11"/>
        <color theme="1"/>
        <rFont val="Arial"/>
        <family val="2"/>
      </rPr>
      <t>Supermanzanas de la zona fundacional del Distrito Cancún intervenidas para su revitalización.</t>
    </r>
  </si>
  <si>
    <r>
      <t xml:space="preserve">1.01.1.1.4.3 </t>
    </r>
    <r>
      <rPr>
        <sz val="11"/>
        <color rgb="FF000000"/>
        <rFont val="Arial"/>
        <family val="2"/>
      </rPr>
      <t>Edicion fotográfico para su publicación</t>
    </r>
  </si>
  <si>
    <r>
      <t xml:space="preserve">1.01.1.1.4.1 </t>
    </r>
    <r>
      <rPr>
        <sz val="11"/>
        <color rgb="FF000000"/>
        <rFont val="Arial"/>
        <family val="2"/>
      </rPr>
      <t>Elaboración de boletines informativos de acciones de gobierno</t>
    </r>
  </si>
  <si>
    <r>
      <rPr>
        <b/>
        <sz val="11"/>
        <color rgb="FF000000"/>
        <rFont val="Arial"/>
        <family val="2"/>
      </rPr>
      <t>PBIE:</t>
    </r>
    <r>
      <rPr>
        <sz val="11"/>
        <color rgb="FF000000"/>
        <rFont val="Arial"/>
        <family val="2"/>
      </rPr>
      <t xml:space="preserve"> Porcentaje de boletines informativos elaborados </t>
    </r>
  </si>
  <si>
    <r>
      <rPr>
        <b/>
        <sz val="11"/>
        <color rgb="FF000000"/>
        <rFont val="Arial"/>
        <family val="2"/>
      </rPr>
      <t xml:space="preserve">PHVG: </t>
    </r>
    <r>
      <rPr>
        <sz val="11"/>
        <color rgb="FF000000"/>
        <rFont val="Arial"/>
        <family val="2"/>
      </rPr>
      <t>Porcentaje de horas de videos grabados</t>
    </r>
  </si>
  <si>
    <r>
      <rPr>
        <b/>
        <sz val="11"/>
        <color rgb="FF000000"/>
        <rFont val="Arial"/>
        <family val="2"/>
      </rPr>
      <t>PFP:</t>
    </r>
    <r>
      <rPr>
        <sz val="11"/>
        <color rgb="FF000000"/>
        <rFont val="Arial"/>
        <family val="2"/>
      </rPr>
      <t xml:space="preserve"> Porcentaje de fotografias publicados</t>
    </r>
  </si>
  <si>
    <r>
      <rPr>
        <b/>
        <sz val="11"/>
        <color rgb="FF000000"/>
        <rFont val="Arial"/>
        <family val="2"/>
      </rPr>
      <t xml:space="preserve">POICPE: </t>
    </r>
    <r>
      <rPr>
        <sz val="11"/>
        <color rgb="FF000000"/>
        <rFont val="Arial"/>
        <family val="2"/>
      </rPr>
      <t>Porcentaje de ordenes de inserción de campañas publicitarias elaborados.</t>
    </r>
  </si>
  <si>
    <r>
      <rPr>
        <b/>
        <sz val="11"/>
        <color rgb="FF000000"/>
        <rFont val="Arial"/>
        <family val="2"/>
      </rPr>
      <t>1.01.1.1.4.2</t>
    </r>
    <r>
      <rPr>
        <sz val="11"/>
        <color rgb="FF000000"/>
        <rFont val="Arial"/>
        <family val="2"/>
      </rPr>
      <t xml:space="preserve"> Grabación de vídeos de eventos y acciones de gobierno</t>
    </r>
  </si>
  <si>
    <r>
      <t xml:space="preserve">PATMCD: </t>
    </r>
    <r>
      <rPr>
        <sz val="11"/>
        <color rgb="FF000000"/>
        <rFont val="Arial"/>
        <family val="2"/>
      </rPr>
      <t xml:space="preserve">Porcentaje de la Agenda de Trabajos con medios de  comunicación difundidas </t>
    </r>
  </si>
  <si>
    <r>
      <t xml:space="preserve">1.01.1.1.4. </t>
    </r>
    <r>
      <rPr>
        <sz val="11"/>
        <color rgb="FF000000"/>
        <rFont val="Arial"/>
        <family val="2"/>
      </rPr>
      <t>Agenda de trabajo en  los diferentes medios de comunicación  (impresos, radiofónicos, televisivos y digitales), cubiertos difundidas</t>
    </r>
  </si>
  <si>
    <t>Componente (Dirección General de Comunicación Social)</t>
  </si>
  <si>
    <t>Dirección General de Comunicación Social</t>
  </si>
  <si>
    <t>Dirección General de Planeación Municipal</t>
  </si>
  <si>
    <t>UVOD</t>
  </si>
  <si>
    <r>
      <rPr>
        <b/>
        <sz val="11"/>
        <color theme="1"/>
        <rFont val="Arial"/>
        <family val="2"/>
      </rPr>
      <t>1.01.1.1.6</t>
    </r>
    <r>
      <rPr>
        <sz val="11"/>
        <color theme="1"/>
        <rFont val="Arial"/>
        <family val="2"/>
      </rPr>
      <t xml:space="preserve"> Atenciones y seguimientos a Organismos Descentralizados del municipio de Benito Juárez.</t>
    </r>
  </si>
  <si>
    <r>
      <rPr>
        <b/>
        <sz val="11"/>
        <color theme="1"/>
        <rFont val="Arial"/>
        <family val="2"/>
      </rPr>
      <t>PASB:</t>
    </r>
    <r>
      <rPr>
        <sz val="11"/>
        <color theme="1"/>
        <rFont val="Arial"/>
        <family val="2"/>
      </rPr>
      <t xml:space="preserve"> Porcentaje de atenciones y seguimientos brindados a Organismos Descentralizados.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</si>
  <si>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Atenciones y seguimientos a Organismos Descentralizados.</t>
    </r>
  </si>
  <si>
    <r>
      <rPr>
        <b/>
        <sz val="11"/>
        <color theme="1"/>
        <rFont val="Arial"/>
        <family val="2"/>
      </rPr>
      <t>1.01.1.1.6.1</t>
    </r>
    <r>
      <rPr>
        <sz val="11"/>
        <color theme="1"/>
        <rFont val="Arial"/>
        <family val="2"/>
      </rPr>
      <t xml:space="preserve"> Participación como suplencia de la Presidencia Municipal en las Sesiones de Organos Colegiados.</t>
    </r>
  </si>
  <si>
    <r>
      <rPr>
        <b/>
        <sz val="11"/>
        <color theme="1"/>
        <rFont val="Arial"/>
        <family val="2"/>
      </rPr>
      <t>PPSOC</t>
    </r>
    <r>
      <rPr>
        <sz val="11"/>
        <color theme="1"/>
        <rFont val="Arial"/>
        <family val="2"/>
      </rPr>
      <t>: Porcentaje de participación en sesiones de Órganos Colegiados.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</si>
  <si>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Sesiones de Órganos.</t>
    </r>
  </si>
  <si>
    <r>
      <rPr>
        <b/>
        <sz val="11"/>
        <color theme="1"/>
        <rFont val="Arial"/>
        <family val="2"/>
      </rPr>
      <t>1.01.1.1.6.2</t>
    </r>
    <r>
      <rPr>
        <sz val="11"/>
        <color theme="1"/>
        <rFont val="Arial"/>
        <family val="2"/>
      </rPr>
      <t xml:space="preserve"> Elaboración de reportes de actividades de los organismos descentralizados.</t>
    </r>
  </si>
  <si>
    <r>
      <rPr>
        <b/>
        <sz val="11"/>
        <color theme="1"/>
        <rFont val="Arial"/>
        <family val="2"/>
      </rPr>
      <t>PRAE</t>
    </r>
    <r>
      <rPr>
        <sz val="11"/>
        <color theme="1"/>
        <rFont val="Arial"/>
        <family val="2"/>
      </rPr>
      <t>: Porcentaje de Reportes de Actividades de los Organismos Descentralizados elaborados.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</si>
  <si>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Reportes de actividades.</t>
    </r>
  </si>
  <si>
    <t>Dirección de Relaciones Públicas</t>
  </si>
  <si>
    <t>Componente
(Unidad de Vinculación con Organismos Descentralizados)</t>
  </si>
  <si>
    <r>
      <t xml:space="preserve">PCAGSS: </t>
    </r>
    <r>
      <rPr>
        <sz val="11"/>
        <color theme="1"/>
        <rFont val="Arial"/>
        <family val="2"/>
      </rPr>
      <t>Porcentaje de cumplimiento de los acercamientos con los gobiernos</t>
    </r>
  </si>
  <si>
    <r>
      <rPr>
        <b/>
        <sz val="11"/>
        <color theme="1"/>
        <rFont val="Arial"/>
        <family val="2"/>
      </rPr>
      <t>PEC:</t>
    </r>
    <r>
      <rPr>
        <sz val="11"/>
        <color theme="1"/>
        <rFont val="Arial"/>
        <family val="2"/>
      </rPr>
      <t xml:space="preserve"> Porcentaje de eventos cubiertos</t>
    </r>
  </si>
  <si>
    <r>
      <rPr>
        <b/>
        <sz val="11"/>
        <color theme="1"/>
        <rFont val="Arial"/>
        <family val="2"/>
      </rPr>
      <t xml:space="preserve">PDC: </t>
    </r>
    <r>
      <rPr>
        <sz val="11"/>
        <color theme="1"/>
        <rFont val="Arial"/>
        <family val="2"/>
      </rPr>
      <t>Porcentaje de difusiones cubiertas</t>
    </r>
  </si>
  <si>
    <r>
      <t xml:space="preserve">1.01.1.1.7.2 </t>
    </r>
    <r>
      <rPr>
        <sz val="11"/>
        <color theme="1"/>
        <rFont val="Arial"/>
        <family val="2"/>
      </rPr>
      <t>Difusion de los eventos de vinculacion solicitados por las dependencias y entidades del mbj.</t>
    </r>
  </si>
  <si>
    <r>
      <t xml:space="preserve">1.01.1.1.7.1 </t>
    </r>
    <r>
      <rPr>
        <sz val="11"/>
        <color theme="1"/>
        <rFont val="Arial"/>
        <family val="2"/>
      </rPr>
      <t>Atención y apoyo a los requirimientos de la presidencia municipal en diversos eventos.</t>
    </r>
  </si>
  <si>
    <r>
      <t xml:space="preserve">1.01.1.1.7 </t>
    </r>
    <r>
      <rPr>
        <sz val="11"/>
        <color theme="1"/>
        <rFont val="Arial"/>
        <family val="2"/>
      </rPr>
      <t>Vinculación entre el gobierno municipal y todos los sectores de la sociedad y gobiernos nacionales e internacionales mejoradas.</t>
    </r>
  </si>
  <si>
    <t>Componente
(Dirección de Relaciones Públicas)</t>
  </si>
  <si>
    <t>Dirección de Gestión Social</t>
  </si>
  <si>
    <r>
      <t xml:space="preserve">1.01.1.1.8 </t>
    </r>
    <r>
      <rPr>
        <sz val="11"/>
        <color theme="1"/>
        <rFont val="Arial"/>
        <family val="2"/>
      </rPr>
      <t>Entrega de Ayudas Sociales.</t>
    </r>
  </si>
  <si>
    <r>
      <t xml:space="preserve">PB: </t>
    </r>
    <r>
      <rPr>
        <sz val="11"/>
        <color theme="1"/>
        <rFont val="Arial"/>
        <family val="2"/>
      </rPr>
      <t>Porcentaje de beneficiados con ayuda social.</t>
    </r>
  </si>
  <si>
    <r>
      <t xml:space="preserve">1.01.1.1.8.1  </t>
    </r>
    <r>
      <rPr>
        <sz val="11"/>
        <color theme="1"/>
        <rFont val="Arial"/>
        <family val="2"/>
      </rPr>
      <t xml:space="preserve">Gestión y/o canalización adecuadamente a las demandas ciudadanas para con ello mitigar el impacto económico y social de los grupos más vulnerables.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</si>
  <si>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Eventos realizados.</t>
    </r>
  </si>
  <si>
    <r>
      <t>1.01.1.1.8.2</t>
    </r>
    <r>
      <rPr>
        <sz val="11"/>
        <color theme="1"/>
        <rFont val="Arial"/>
        <family val="2"/>
      </rPr>
      <t xml:space="preserve"> Cumplimiento a los eventos que realiza la Dirección de Gestión Social.</t>
    </r>
  </si>
  <si>
    <r>
      <rPr>
        <b/>
        <sz val="11"/>
        <color theme="1"/>
        <rFont val="Arial"/>
        <family val="2"/>
      </rPr>
      <t xml:space="preserve">PGC: </t>
    </r>
    <r>
      <rPr>
        <sz val="11"/>
        <color theme="1"/>
        <rFont val="Arial"/>
        <family val="2"/>
      </rPr>
      <t xml:space="preserve">Porcentaje de beneficiarios con gestiones y/o canalizaciones </t>
    </r>
  </si>
  <si>
    <r>
      <rPr>
        <b/>
        <sz val="11"/>
        <color theme="1"/>
        <rFont val="Arial"/>
        <family val="2"/>
      </rPr>
      <t>PER:</t>
    </r>
    <r>
      <rPr>
        <sz val="11"/>
        <color theme="1"/>
        <rFont val="Arial"/>
        <family val="2"/>
      </rPr>
      <t xml:space="preserve"> Porcentaje de los eventos realizados por la Dirección de Gestión Social</t>
    </r>
  </si>
  <si>
    <r>
      <t xml:space="preserve">Unidad de medida del indicador:
</t>
    </r>
    <r>
      <rPr>
        <sz val="11"/>
        <color theme="1"/>
        <rFont val="Arial"/>
        <family val="2"/>
      </rPr>
      <t>Porcentaje.</t>
    </r>
    <r>
      <rPr>
        <b/>
        <sz val="11"/>
        <color theme="1"/>
        <rFont val="Arial"/>
        <family val="2"/>
      </rPr>
      <t xml:space="preserve">
Unidad de medida de las variables:</t>
    </r>
    <r>
      <rPr>
        <sz val="11"/>
        <color theme="1"/>
        <rFont val="Arial"/>
        <family val="2"/>
      </rPr>
      <t xml:space="preserve"> Gestiones y/o canalizaciones.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</si>
  <si>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Beneficiados.</t>
    </r>
  </si>
  <si>
    <t>Componente
(Dirección de Gestión Social)</t>
  </si>
  <si>
    <t xml:space="preserve">Trimestral </t>
  </si>
  <si>
    <r>
      <t xml:space="preserve">1.01.1.1.9.1 </t>
    </r>
    <r>
      <rPr>
        <sz val="11"/>
        <color theme="1"/>
        <rFont val="Arial"/>
        <family val="2"/>
      </rPr>
      <t>Realización de reuniones con las dependencias y organismos descentralizados de la Administración Pública Municipal</t>
    </r>
  </si>
  <si>
    <r>
      <rPr>
        <b/>
        <sz val="11"/>
        <color theme="1"/>
        <rFont val="Arial"/>
        <family val="2"/>
      </rPr>
      <t xml:space="preserve">PRAM: </t>
    </r>
    <r>
      <rPr>
        <sz val="11"/>
        <color theme="1"/>
        <rFont val="Arial"/>
        <family val="2"/>
      </rPr>
      <t>Porcentaje de reuniones con la Administración Pública Municipal realizadas.</t>
    </r>
  </si>
  <si>
    <r>
      <t xml:space="preserve">1.01.1.1.9.2 </t>
    </r>
    <r>
      <rPr>
        <sz val="11"/>
        <color theme="1"/>
        <rFont val="Arial"/>
        <family val="2"/>
      </rPr>
      <t>Realización de eventos de prevención de violencia y delincuencia en coordinación con las dependencias y entidades Municipales</t>
    </r>
  </si>
  <si>
    <r>
      <rPr>
        <b/>
        <sz val="11"/>
        <color theme="1"/>
        <rFont val="Arial"/>
        <family val="2"/>
      </rPr>
      <t>PERB:</t>
    </r>
    <r>
      <rPr>
        <sz val="11"/>
        <color theme="1"/>
        <rFont val="Arial"/>
        <family val="2"/>
      </rPr>
      <t>Porcentaje de eventos con actividades de prevención</t>
    </r>
  </si>
  <si>
    <r>
      <t xml:space="preserve">1.01.1.1.9.3 </t>
    </r>
    <r>
      <rPr>
        <sz val="11"/>
        <color theme="1"/>
        <rFont val="Arial"/>
        <family val="2"/>
      </rPr>
      <t>Celebración de Mesas de Trabajo con Cámaras Empresariales y Hoteleras</t>
    </r>
  </si>
  <si>
    <r>
      <rPr>
        <b/>
        <sz val="11"/>
        <color theme="1"/>
        <rFont val="Arial"/>
        <family val="2"/>
      </rPr>
      <t>PMEH:</t>
    </r>
    <r>
      <rPr>
        <sz val="11"/>
        <color theme="1"/>
        <rFont val="Arial"/>
        <family val="2"/>
      </rPr>
      <t xml:space="preserve"> Porcentaje de mesas de trabajo con Cámaras celebradas</t>
    </r>
  </si>
  <si>
    <r>
      <t>1.01.1.1.9.4</t>
    </r>
    <r>
      <rPr>
        <sz val="11"/>
        <color theme="1"/>
        <rFont val="Arial"/>
        <family val="2"/>
      </rPr>
      <t xml:space="preserve"> Realización de reuniones con dependencias estatales y federales</t>
    </r>
  </si>
  <si>
    <r>
      <rPr>
        <b/>
        <sz val="11"/>
        <color theme="1"/>
        <rFont val="Arial"/>
        <family val="2"/>
      </rPr>
      <t xml:space="preserve">POEF: </t>
    </r>
    <r>
      <rPr>
        <sz val="11"/>
        <color theme="1"/>
        <rFont val="Arial"/>
        <family val="2"/>
      </rPr>
      <t>Porcentaje de reuniones con dependencias estatales y federales realizadas</t>
    </r>
  </si>
  <si>
    <r>
      <t xml:space="preserve">1.01.1.1.1.9.5 </t>
    </r>
    <r>
      <rPr>
        <sz val="11"/>
        <color theme="1"/>
        <rFont val="Arial"/>
        <family val="2"/>
      </rPr>
      <t>Realización de reuniones con grupos y organizaciones de la sociedad civil y ciudadana</t>
    </r>
  </si>
  <si>
    <r>
      <rPr>
        <b/>
        <sz val="11"/>
        <color theme="1"/>
        <rFont val="Arial"/>
        <family val="2"/>
      </rPr>
      <t>PRSC:</t>
    </r>
    <r>
      <rPr>
        <sz val="11"/>
        <color theme="1"/>
        <rFont val="Arial"/>
        <family val="2"/>
      </rPr>
      <t xml:space="preserve"> Porcentaje de reuniones con sociedad civil y ciudadana realizadas.</t>
    </r>
  </si>
  <si>
    <r>
      <t xml:space="preserve">1.01.1.1.1.9.6 </t>
    </r>
    <r>
      <rPr>
        <sz val="11"/>
        <color theme="1"/>
        <rFont val="Arial"/>
        <family val="2"/>
      </rPr>
      <t>Ejecución de proyectos estratégicosa a favor de las demandas y necesidades ciudadanas</t>
    </r>
  </si>
  <si>
    <r>
      <rPr>
        <b/>
        <sz val="11"/>
        <color theme="1"/>
        <rFont val="Arial"/>
        <family val="2"/>
      </rPr>
      <t xml:space="preserve">PPEC: </t>
    </r>
    <r>
      <rPr>
        <sz val="11"/>
        <color theme="1"/>
        <rFont val="Arial"/>
        <family val="2"/>
      </rPr>
      <t>Porcentaje de proyectos estratégicos ejecutados.</t>
    </r>
  </si>
  <si>
    <r>
      <t xml:space="preserve">PASO: </t>
    </r>
    <r>
      <rPr>
        <sz val="11"/>
        <color theme="1"/>
        <rFont val="Arial"/>
        <family val="2"/>
      </rPr>
      <t>Porcentaje de Asesorías otorgadas.</t>
    </r>
  </si>
  <si>
    <r>
      <t xml:space="preserve">1.01.1.1.9 </t>
    </r>
    <r>
      <rPr>
        <sz val="11"/>
        <color theme="1"/>
        <rFont val="Arial"/>
        <family val="2"/>
      </rPr>
      <t xml:space="preserve">Asesorías respecto a las demandas y necesidades de la población al Ayuntamiento de Benito Juárez </t>
    </r>
  </si>
  <si>
    <t>Componente (Asesores)</t>
  </si>
  <si>
    <t>Coordinación General de Asesores</t>
  </si>
  <si>
    <t>Unidad de Transparencia</t>
  </si>
  <si>
    <r>
      <rPr>
        <b/>
        <sz val="11"/>
        <color theme="1"/>
        <rFont val="Arial Nova Cond"/>
        <family val="2"/>
      </rPr>
      <t>PSAIPR:</t>
    </r>
    <r>
      <rPr>
        <sz val="11"/>
        <color theme="1"/>
        <rFont val="Arial Nova Cond"/>
        <family val="2"/>
      </rPr>
      <t xml:space="preserve"> Porcentaje de Solicitudes de Acceso a la Información Pública Recibidas</t>
    </r>
  </si>
  <si>
    <r>
      <rPr>
        <b/>
        <sz val="11"/>
        <color theme="1"/>
        <rFont val="Arial Nova Cond"/>
        <family val="2"/>
      </rPr>
      <t xml:space="preserve">PCOTP: </t>
    </r>
    <r>
      <rPr>
        <sz val="11"/>
        <color theme="1"/>
        <rFont val="Arial Nova Cond"/>
        <family val="2"/>
      </rPr>
      <t xml:space="preserve">Porcentaje de Cumplimiento de Obligaciones de Transparencia en la PNT </t>
    </r>
  </si>
  <si>
    <r>
      <rPr>
        <b/>
        <sz val="11"/>
        <color theme="1"/>
        <rFont val="Arial"/>
        <family val="2"/>
      </rPr>
      <t>PREPM:</t>
    </r>
    <r>
      <rPr>
        <sz val="11"/>
        <color theme="1"/>
        <rFont val="Arial"/>
        <family val="2"/>
      </rPr>
      <t xml:space="preserve"> Porcentaje de Recepción de Evidencias para el Portal Municipal</t>
    </r>
  </si>
  <si>
    <r>
      <rPr>
        <b/>
        <sz val="11"/>
        <color theme="1"/>
        <rFont val="Arial"/>
        <family val="2"/>
      </rPr>
      <t xml:space="preserve">PAD: </t>
    </r>
    <r>
      <rPr>
        <sz val="11"/>
        <color theme="1"/>
        <rFont val="Arial"/>
        <family val="2"/>
      </rPr>
      <t>Porcentaje de Actividades de Difusión</t>
    </r>
  </si>
  <si>
    <r>
      <rPr>
        <b/>
        <sz val="11"/>
        <color theme="1"/>
        <rFont val="Arial"/>
        <family val="2"/>
      </rPr>
      <t xml:space="preserve">PAC: </t>
    </r>
    <r>
      <rPr>
        <sz val="11"/>
        <color theme="1"/>
        <rFont val="Arial"/>
        <family val="2"/>
      </rPr>
      <t>Porcentaje de Actividades de Capacitación</t>
    </r>
  </si>
  <si>
    <r>
      <rPr>
        <b/>
        <sz val="11"/>
        <color theme="1"/>
        <rFont val="Arial"/>
        <family val="2"/>
      </rPr>
      <t>PI:</t>
    </r>
    <r>
      <rPr>
        <sz val="11"/>
        <color theme="1"/>
        <rFont val="Arial"/>
        <family val="2"/>
      </rPr>
      <t xml:space="preserve"> Porcentaje de Inconformidades</t>
    </r>
  </si>
  <si>
    <r>
      <rPr>
        <b/>
        <sz val="11"/>
        <color theme="1"/>
        <rFont val="Arial"/>
        <family val="2"/>
      </rPr>
      <t>PDSPT:</t>
    </r>
    <r>
      <rPr>
        <sz val="11"/>
        <color theme="1"/>
        <rFont val="Arial"/>
        <family val="2"/>
      </rPr>
      <t xml:space="preserve"> Porcentaje de Denuncias Solventadas en los Portales de Transparencia </t>
    </r>
  </si>
  <si>
    <r>
      <rPr>
        <b/>
        <sz val="11"/>
        <color theme="1"/>
        <rFont val="Arial"/>
        <family val="2"/>
      </rPr>
      <t xml:space="preserve">PDSTI: </t>
    </r>
    <r>
      <rPr>
        <sz val="11"/>
        <color theme="1"/>
        <rFont val="Arial"/>
        <family val="2"/>
      </rPr>
      <t xml:space="preserve">Porcentaje de Denuncias Solventadas por Tratamiento Indebido </t>
    </r>
  </si>
  <si>
    <r>
      <rPr>
        <b/>
        <sz val="11"/>
        <color theme="1"/>
        <rFont val="Arial"/>
        <family val="2"/>
      </rPr>
      <t xml:space="preserve">PSOAP: </t>
    </r>
    <r>
      <rPr>
        <sz val="11"/>
        <color theme="1"/>
        <rFont val="Arial"/>
        <family val="2"/>
      </rPr>
      <t>Porcentaje de Sujetos Obligados con Aviso de Privacidad</t>
    </r>
  </si>
  <si>
    <r>
      <rPr>
        <b/>
        <sz val="11"/>
        <color theme="1"/>
        <rFont val="Arial"/>
        <family val="2"/>
      </rPr>
      <t xml:space="preserve">PASDA: </t>
    </r>
    <r>
      <rPr>
        <sz val="11"/>
        <color theme="1"/>
        <rFont val="Arial"/>
        <family val="2"/>
      </rPr>
      <t>Porcentaje de Atención a Solicitudes de Derecho A.R.C.O.P.</t>
    </r>
  </si>
  <si>
    <r>
      <rPr>
        <b/>
        <sz val="11"/>
        <color theme="1"/>
        <rFont val="Arial"/>
        <family val="2"/>
      </rPr>
      <t>1.01.1.10.1</t>
    </r>
    <r>
      <rPr>
        <sz val="11"/>
        <color theme="1"/>
        <rFont val="Arial"/>
        <family val="2"/>
      </rPr>
      <t xml:space="preserve"> Recepción de las evidencias de la información de parte de las Unidades Admnistrativas</t>
    </r>
  </si>
  <si>
    <r>
      <rPr>
        <b/>
        <sz val="11"/>
        <color theme="1"/>
        <rFont val="Arial"/>
        <family val="2"/>
      </rPr>
      <t>1.01.1.10.2</t>
    </r>
    <r>
      <rPr>
        <sz val="11"/>
        <color theme="1"/>
        <rFont val="Arial"/>
        <family val="2"/>
      </rPr>
      <t xml:space="preserve"> Organización de actividades de difusión</t>
    </r>
  </si>
  <si>
    <r>
      <rPr>
        <b/>
        <sz val="11"/>
        <color theme="1"/>
        <rFont val="Arial"/>
        <family val="2"/>
      </rPr>
      <t>1.01.1.10.3</t>
    </r>
    <r>
      <rPr>
        <sz val="11"/>
        <color theme="1"/>
        <rFont val="Arial"/>
        <family val="2"/>
      </rPr>
      <t xml:space="preserve"> Capacitación de las y los servidores públicos</t>
    </r>
  </si>
  <si>
    <r>
      <t xml:space="preserve">1.01.1.10 </t>
    </r>
    <r>
      <rPr>
        <sz val="11"/>
        <color theme="1"/>
        <rFont val="Arial"/>
        <family val="2"/>
      </rPr>
      <t>Derecho de Acceso a la Información Pública y Protección de Datos Personales garantizados</t>
    </r>
  </si>
  <si>
    <t>Componente
( Unidad de Transparencia )</t>
  </si>
  <si>
    <r>
      <rPr>
        <b/>
        <sz val="11"/>
        <color theme="1"/>
        <rFont val="Arial"/>
        <family val="2"/>
      </rPr>
      <t xml:space="preserve">1.01.1.10.4 </t>
    </r>
    <r>
      <rPr>
        <sz val="11"/>
        <color theme="1"/>
        <rFont val="Arial"/>
        <family val="2"/>
      </rPr>
      <t>Disminución de casos de inconformidad por respuestas de las Solicitudes de Acceso a la Información.</t>
    </r>
  </si>
  <si>
    <r>
      <rPr>
        <b/>
        <sz val="11"/>
        <color theme="1"/>
        <rFont val="Arial"/>
        <family val="2"/>
      </rPr>
      <t>1.01.1.10.5</t>
    </r>
    <r>
      <rPr>
        <sz val="11"/>
        <color theme="1"/>
        <rFont val="Arial"/>
        <family val="2"/>
      </rPr>
      <t xml:space="preserve"> Solventación de Denuncias en el Sistema de Portales de Transparencia</t>
    </r>
  </si>
  <si>
    <r>
      <rPr>
        <b/>
        <sz val="11"/>
        <color theme="1"/>
        <rFont val="Arial"/>
        <family val="2"/>
      </rPr>
      <t>1.01.1.10.6</t>
    </r>
    <r>
      <rPr>
        <sz val="11"/>
        <color theme="1"/>
        <rFont val="Arial"/>
        <family val="2"/>
      </rPr>
      <t xml:space="preserve"> Solventación de las denuncias por el tratamiento indebido de Datos Personales</t>
    </r>
  </si>
  <si>
    <r>
      <rPr>
        <b/>
        <sz val="11"/>
        <color theme="1"/>
        <rFont val="Arial"/>
        <family val="2"/>
      </rPr>
      <t xml:space="preserve">1.01.1.10.7 </t>
    </r>
    <r>
      <rPr>
        <sz val="11"/>
        <color theme="1"/>
        <rFont val="Arial"/>
        <family val="2"/>
      </rPr>
      <t>Actualización de los Avisos de Privacidad por Unidad Administrativa</t>
    </r>
  </si>
  <si>
    <r>
      <rPr>
        <b/>
        <sz val="11"/>
        <color theme="1"/>
        <rFont val="Arial"/>
        <family val="2"/>
      </rPr>
      <t>1.01.1.10.8</t>
    </r>
    <r>
      <rPr>
        <sz val="11"/>
        <color theme="1"/>
        <rFont val="Arial"/>
        <family val="2"/>
      </rPr>
      <t xml:space="preserve"> Atención a las solicitudes de Derecho A.R.C.O.P.</t>
    </r>
  </si>
  <si>
    <t>Componente
(Delegación Municipal Alfredo  V. Bonfil)</t>
  </si>
  <si>
    <r>
      <t xml:space="preserve">1.01.1.1.11 </t>
    </r>
    <r>
      <rPr>
        <sz val="11"/>
        <color theme="1"/>
        <rFont val="Arial"/>
        <family val="2"/>
      </rPr>
      <t>Servicios Públicos de la Delegación Municipal Alfredo V. Bonfil otorgados.</t>
    </r>
  </si>
  <si>
    <r>
      <t>PSO:</t>
    </r>
    <r>
      <rPr>
        <sz val="11"/>
        <color theme="1"/>
        <rFont val="Arial"/>
        <family val="2"/>
      </rPr>
      <t xml:space="preserve"> Porcentaje de servicios otorgados </t>
    </r>
  </si>
  <si>
    <r>
      <t xml:space="preserve">1.01.1.1.11.1 </t>
    </r>
    <r>
      <rPr>
        <sz val="11"/>
        <color theme="1"/>
        <rFont val="Arial"/>
        <family val="2"/>
      </rPr>
      <t>Realizacion de requerimientos Administrativos, humanos y financieros</t>
    </r>
  </si>
  <si>
    <r>
      <rPr>
        <b/>
        <sz val="11"/>
        <color theme="1"/>
        <rFont val="Arial"/>
        <family val="2"/>
      </rPr>
      <t>PRAR</t>
    </r>
    <r>
      <rPr>
        <sz val="11"/>
        <color theme="1"/>
        <rFont val="Arial"/>
        <family val="2"/>
      </rPr>
      <t>: Porcentaje de Requerimientos Administrativos Realizados</t>
    </r>
  </si>
  <si>
    <r>
      <rPr>
        <b/>
        <sz val="11"/>
        <color theme="1"/>
        <rFont val="Arial"/>
        <family val="2"/>
      </rPr>
      <t>PRHR</t>
    </r>
    <r>
      <rPr>
        <sz val="11"/>
        <color theme="1"/>
        <rFont val="Arial"/>
        <family val="2"/>
      </rPr>
      <t>: Porcentaje de Requerimientos Humanos Realizados</t>
    </r>
  </si>
  <si>
    <r>
      <rPr>
        <b/>
        <sz val="11"/>
        <color theme="1"/>
        <rFont val="Arial"/>
        <family val="2"/>
      </rPr>
      <t>PRFR:</t>
    </r>
    <r>
      <rPr>
        <sz val="11"/>
        <color theme="1"/>
        <rFont val="Arial"/>
        <family val="2"/>
      </rPr>
      <t xml:space="preserve"> Porcentaje de Requerimientos Financieros Realizados</t>
    </r>
  </si>
  <si>
    <r>
      <t xml:space="preserve">1.01.1.1.11.2 </t>
    </r>
    <r>
      <rPr>
        <sz val="11"/>
        <color theme="1"/>
        <rFont val="Arial"/>
        <family val="2"/>
      </rPr>
      <t>Aplicación del programa de ayudas y subsidios asignado a la Delegacion Municipal Alfredo V. Bonfil.</t>
    </r>
  </si>
  <si>
    <r>
      <rPr>
        <b/>
        <sz val="11"/>
        <color theme="1"/>
        <rFont val="Arial"/>
        <family val="2"/>
      </rPr>
      <t>PUBPAYS:</t>
    </r>
    <r>
      <rPr>
        <sz val="11"/>
        <color theme="1"/>
        <rFont val="Arial"/>
        <family val="2"/>
      </rPr>
      <t xml:space="preserve"> Porcentaje de usuarios  beneficiados con el programa</t>
    </r>
  </si>
  <si>
    <r>
      <t>1.01.1.1.11.3</t>
    </r>
    <r>
      <rPr>
        <sz val="11"/>
        <color theme="1"/>
        <rFont val="Arial"/>
        <family val="2"/>
      </rPr>
      <t xml:space="preserve"> Verificación del cumplimiento de los requerimientos jurídicos realizados a la Delegación Municipal.</t>
    </r>
  </si>
  <si>
    <r>
      <rPr>
        <b/>
        <sz val="11"/>
        <color theme="1"/>
        <rFont val="Arial"/>
        <family val="2"/>
      </rPr>
      <t>PRJR:</t>
    </r>
    <r>
      <rPr>
        <sz val="11"/>
        <color theme="1"/>
        <rFont val="Arial"/>
        <family val="2"/>
      </rPr>
      <t xml:space="preserve"> Porcentaje de Requerimientos Jurídicos realizados.</t>
    </r>
  </si>
  <si>
    <r>
      <t xml:space="preserve">1.01.1.1.11.4 </t>
    </r>
    <r>
      <rPr>
        <sz val="11"/>
        <color theme="1"/>
        <rFont val="Arial"/>
        <family val="2"/>
      </rPr>
      <t>Aplicación del beneficio de  ASISTENCIA SOCIAL que lleva a cabo el sistema DIF dentro de la comunidad a través de la Coordinación de Participación Social y la Familia.</t>
    </r>
  </si>
  <si>
    <r>
      <rPr>
        <b/>
        <sz val="11"/>
        <color theme="1"/>
        <rFont val="Arial"/>
        <family val="2"/>
      </rPr>
      <t xml:space="preserve">PASA: </t>
    </r>
    <r>
      <rPr>
        <sz val="11"/>
        <color theme="1"/>
        <rFont val="Arial"/>
        <family val="2"/>
      </rPr>
      <t>Porcentaje de  ASISTENCIA  Social  aplicados.</t>
    </r>
  </si>
  <si>
    <r>
      <t xml:space="preserve">1.01.1.1.11.5 </t>
    </r>
    <r>
      <rPr>
        <sz val="11"/>
        <color theme="1"/>
        <rFont val="Arial"/>
        <family val="2"/>
      </rPr>
      <t>Ejecución de limpieza de calles y areas verdes de la Delegacion.</t>
    </r>
  </si>
  <si>
    <r>
      <rPr>
        <b/>
        <sz val="11"/>
        <color theme="1"/>
        <rFont val="Arial"/>
        <family val="2"/>
      </rPr>
      <t xml:space="preserve">PCAVL: </t>
    </r>
    <r>
      <rPr>
        <sz val="11"/>
        <color theme="1"/>
        <rFont val="Arial"/>
        <family val="2"/>
      </rPr>
      <t>Porcentaje de calles y areas verdes limpias.</t>
    </r>
  </si>
  <si>
    <r>
      <t>1.01.1.1.11.6</t>
    </r>
    <r>
      <rPr>
        <sz val="11"/>
        <color theme="1"/>
        <rFont val="Arial"/>
        <family val="2"/>
      </rPr>
      <t xml:space="preserve"> Atención a usuarios de la biblioteca publica.</t>
    </r>
  </si>
  <si>
    <r>
      <rPr>
        <b/>
        <sz val="11"/>
        <color theme="1"/>
        <rFont val="Arial"/>
        <family val="2"/>
      </rPr>
      <t>PUBPA:</t>
    </r>
    <r>
      <rPr>
        <sz val="11"/>
        <color theme="1"/>
        <rFont val="Arial"/>
        <family val="2"/>
      </rPr>
      <t xml:space="preserve"> Porcentaje de usuarios de la biblioteca publica atendidos</t>
    </r>
  </si>
  <si>
    <r>
      <t xml:space="preserve">1.01.1.1.11.7 </t>
    </r>
    <r>
      <rPr>
        <sz val="11"/>
        <color theme="1"/>
        <rFont val="Arial"/>
        <family val="2"/>
      </rPr>
      <t>Atención a los reportes realizacion por la ciudadania ante la Coordinacion de Protección Civil</t>
    </r>
  </si>
  <si>
    <r>
      <rPr>
        <b/>
        <sz val="11"/>
        <color theme="1"/>
        <rFont val="Arial"/>
        <family val="2"/>
      </rPr>
      <t>PRCA:</t>
    </r>
    <r>
      <rPr>
        <sz val="11"/>
        <color theme="1"/>
        <rFont val="Arial"/>
        <family val="2"/>
      </rPr>
      <t xml:space="preserve"> Porcentaje de reportes ciudadanos atendidos</t>
    </r>
  </si>
  <si>
    <r>
      <t xml:space="preserve">1.01.1.1.11.8 </t>
    </r>
    <r>
      <rPr>
        <sz val="11"/>
        <color theme="1"/>
        <rFont val="Arial"/>
        <family val="2"/>
      </rPr>
      <t xml:space="preserve"> Realización de Eventos Cívicos, Culturales y Deportivos.</t>
    </r>
  </si>
  <si>
    <r>
      <rPr>
        <b/>
        <sz val="11"/>
        <color theme="1"/>
        <rFont val="Arial"/>
        <family val="2"/>
      </rPr>
      <t xml:space="preserve">PECCDR: </t>
    </r>
    <r>
      <rPr>
        <sz val="11"/>
        <color theme="1"/>
        <rFont val="Arial"/>
        <family val="2"/>
      </rPr>
      <t>Porcentaje de eventos cívicos, culturales y deportivos realizados.</t>
    </r>
  </si>
  <si>
    <t>Delegación Municipal Alfredo  V. Bonfil</t>
  </si>
  <si>
    <t>Subdelegación Puerto Juárez</t>
  </si>
  <si>
    <t>Secretaría Particular</t>
  </si>
  <si>
    <t>Secretaría Técnica</t>
  </si>
  <si>
    <t>Componente
(Subdelegación Puerto Juárez)</t>
  </si>
  <si>
    <r>
      <t xml:space="preserve">1.01.1.1.12 </t>
    </r>
    <r>
      <rPr>
        <sz val="11"/>
        <color theme="1"/>
        <rFont val="Arial"/>
        <family val="2"/>
      </rPr>
      <t>Gestiones ciudadanas brindadas en la Subdelegacion Puerto Juarez.</t>
    </r>
  </si>
  <si>
    <r>
      <t xml:space="preserve">PGCB: </t>
    </r>
    <r>
      <rPr>
        <sz val="11"/>
        <color theme="1"/>
        <rFont val="Arial"/>
        <family val="2"/>
      </rPr>
      <t>Porcentaje de gestiones ciudadanas brindadas</t>
    </r>
  </si>
  <si>
    <r>
      <t xml:space="preserve">1.01.1.1.12.1 </t>
    </r>
    <r>
      <rPr>
        <sz val="11"/>
        <color theme="1"/>
        <rFont val="Arial"/>
        <family val="2"/>
      </rPr>
      <t>Difusión de programas sociales de los tres niveles de gobierno.</t>
    </r>
  </si>
  <si>
    <r>
      <rPr>
        <b/>
        <sz val="11"/>
        <color theme="1"/>
        <rFont val="Arial"/>
        <family val="2"/>
      </rPr>
      <t>PDPS:</t>
    </r>
    <r>
      <rPr>
        <sz val="11"/>
        <color theme="1"/>
        <rFont val="Arial"/>
        <family val="2"/>
      </rPr>
      <t xml:space="preserve"> Porcentaje de programas sociales difundidos.</t>
    </r>
  </si>
  <si>
    <r>
      <t xml:space="preserve">1.01.1.1.12.2 </t>
    </r>
    <r>
      <rPr>
        <sz val="11"/>
        <color theme="1"/>
        <rFont val="Arial"/>
        <family val="2"/>
      </rPr>
      <t>Promoción de Capacitación Comunitaria.</t>
    </r>
  </si>
  <si>
    <r>
      <rPr>
        <b/>
        <sz val="11"/>
        <color theme="1"/>
        <rFont val="Arial"/>
        <family val="2"/>
      </rPr>
      <t>PCAP</t>
    </r>
    <r>
      <rPr>
        <sz val="11"/>
        <color theme="1"/>
        <rFont val="Arial"/>
        <family val="2"/>
      </rPr>
      <t xml:space="preserve">: Porcentaje de capacitaciones comunitaria </t>
    </r>
  </si>
  <si>
    <r>
      <t xml:space="preserve">1.01.1.1.12.3 </t>
    </r>
    <r>
      <rPr>
        <sz val="11"/>
        <color theme="1"/>
        <rFont val="Arial"/>
        <family val="2"/>
      </rPr>
      <t>Coordinación de Brigadas de limpieza en la Subdelegación de Puerto Juárez</t>
    </r>
  </si>
  <si>
    <r>
      <rPr>
        <b/>
        <sz val="11"/>
        <color theme="1"/>
        <rFont val="Arial"/>
        <family val="2"/>
      </rPr>
      <t xml:space="preserve">PBLC: </t>
    </r>
    <r>
      <rPr>
        <sz val="11"/>
        <color theme="1"/>
        <rFont val="Arial"/>
        <family val="2"/>
      </rPr>
      <t>Porcentaje de brigadas de limpieza coordinadas</t>
    </r>
  </si>
  <si>
    <r>
      <t xml:space="preserve">1.01.1.1.12.4 </t>
    </r>
    <r>
      <rPr>
        <sz val="11"/>
        <color theme="1"/>
        <rFont val="Arial"/>
        <family val="2"/>
      </rPr>
      <t>Realización de Eventos cívicos , culturales y deportivos</t>
    </r>
  </si>
  <si>
    <r>
      <rPr>
        <b/>
        <sz val="11"/>
        <color theme="1"/>
        <rFont val="Arial"/>
        <family val="2"/>
      </rPr>
      <t>PECCD:</t>
    </r>
    <r>
      <rPr>
        <sz val="11"/>
        <color theme="1"/>
        <rFont val="Arial"/>
        <family val="2"/>
      </rPr>
      <t xml:space="preserve"> Porcentaje de eventos Cívicos,Culturales y Deportivos realizados</t>
    </r>
  </si>
  <si>
    <r>
      <rPr>
        <b/>
        <sz val="11"/>
        <color rgb="FF000000"/>
        <rFont val="Arial"/>
        <family val="2"/>
      </rPr>
      <t xml:space="preserve">1.01.1.1.4.4 </t>
    </r>
    <r>
      <rPr>
        <sz val="11"/>
        <color rgb="FF000000"/>
        <rFont val="Arial"/>
        <family val="2"/>
      </rPr>
      <t xml:space="preserve">Elaboración de ordenes de insercion de campañas públicitarias </t>
    </r>
  </si>
  <si>
    <t>Componente
( Dirección Gral Planeación Municipal  )</t>
  </si>
  <si>
    <r>
      <rPr>
        <b/>
        <sz val="11"/>
        <color theme="1"/>
        <rFont val="Arial"/>
        <family val="2"/>
      </rPr>
      <t>1.01.1.1.5</t>
    </r>
    <r>
      <rPr>
        <sz val="11"/>
        <color theme="1"/>
        <rFont val="Arial"/>
        <family val="2"/>
      </rPr>
      <t xml:space="preserve"> Informes  de los Programas Presupuestarios y Proyectos de Inversión con enfoque de inclusión generados.</t>
    </r>
  </si>
  <si>
    <r>
      <rPr>
        <b/>
        <sz val="11"/>
        <color theme="1"/>
        <rFont val="Arial"/>
        <family val="2"/>
      </rPr>
      <t>PIF:</t>
    </r>
    <r>
      <rPr>
        <sz val="11"/>
        <color theme="1"/>
        <rFont val="Arial"/>
        <family val="2"/>
      </rPr>
      <t xml:space="preserve"> porcentaje de ingreso del FORTAMUN ejercido
</t>
    </r>
    <r>
      <rPr>
        <b/>
        <sz val="11"/>
        <color theme="1"/>
        <rFont val="Arial"/>
        <family val="2"/>
      </rPr>
      <t>FORTAMUN:</t>
    </r>
    <r>
      <rPr>
        <sz val="11"/>
        <color theme="1"/>
        <rFont val="Arial"/>
        <family val="2"/>
      </rPr>
      <t xml:space="preserve"> Fondo de Aportaciones para el Fortalecimiento de los Municipios</t>
    </r>
  </si>
  <si>
    <r>
      <rPr>
        <b/>
        <sz val="11"/>
        <color theme="1"/>
        <rFont val="Arial"/>
        <family val="2"/>
      </rPr>
      <t xml:space="preserve">IC: </t>
    </r>
    <r>
      <rPr>
        <sz val="11"/>
        <color theme="1"/>
        <rFont val="Arial"/>
        <family val="2"/>
      </rPr>
      <t>Índice de Consolidación del modelo PbR-SED.</t>
    </r>
  </si>
  <si>
    <r>
      <rPr>
        <b/>
        <sz val="11"/>
        <color theme="1"/>
        <rFont val="Arial"/>
        <family val="2"/>
      </rPr>
      <t>1.01.1.1.5.1</t>
    </r>
    <r>
      <rPr>
        <sz val="11"/>
        <color theme="1"/>
        <rFont val="Arial"/>
        <family val="2"/>
      </rPr>
      <t xml:space="preserve"> Generación de informes de avance en el cumplimiento de objetivos y metas de los PPA de las dependencias y entidades municipales</t>
    </r>
  </si>
  <si>
    <r>
      <rPr>
        <b/>
        <sz val="11"/>
        <color theme="1"/>
        <rFont val="Arial"/>
        <family val="2"/>
      </rPr>
      <t>PACMO:</t>
    </r>
    <r>
      <rPr>
        <sz val="11"/>
        <color theme="1"/>
        <rFont val="Arial"/>
        <family val="2"/>
      </rPr>
      <t xml:space="preserve"> Porcentaje de avance en cumplimiento de objetivos y metas del Plan Municipal de Desarrollo y sus Programas Derivados</t>
    </r>
  </si>
  <si>
    <r>
      <rPr>
        <b/>
        <sz val="11"/>
        <color theme="1"/>
        <rFont val="Arial"/>
        <family val="2"/>
      </rPr>
      <t>1.01.1.1.5.2</t>
    </r>
    <r>
      <rPr>
        <sz val="11"/>
        <color theme="1"/>
        <rFont val="Arial"/>
        <family val="2"/>
      </rPr>
      <t xml:space="preserve"> Seguimiento a evaluaciones externas, internas de los Programas Presupuestarios y Programas Federales.</t>
    </r>
  </si>
  <si>
    <r>
      <rPr>
        <b/>
        <sz val="11"/>
        <color theme="1"/>
        <rFont val="Arial"/>
        <family val="2"/>
      </rPr>
      <t xml:space="preserve">PASMI: </t>
    </r>
    <r>
      <rPr>
        <sz val="11"/>
        <color theme="1"/>
        <rFont val="Arial"/>
        <family val="2"/>
      </rPr>
      <t>Porcentaje de aspectos susceptibles de mejora implementados</t>
    </r>
  </si>
  <si>
    <r>
      <rPr>
        <b/>
        <sz val="11"/>
        <color theme="1"/>
        <rFont val="Arial"/>
        <family val="2"/>
      </rPr>
      <t xml:space="preserve">1.01.1.1.5.3 </t>
    </r>
    <r>
      <rPr>
        <sz val="11"/>
        <color theme="1"/>
        <rFont val="Arial"/>
        <family val="2"/>
      </rPr>
      <t>Promoción del Protocolo de Atención a usuarios con Discapacidad desde el servicio público.</t>
    </r>
  </si>
  <si>
    <r>
      <rPr>
        <b/>
        <sz val="11"/>
        <color theme="1"/>
        <rFont val="Arial"/>
        <family val="2"/>
      </rPr>
      <t>PDSI:</t>
    </r>
    <r>
      <rPr>
        <sz val="11"/>
        <color theme="1"/>
        <rFont val="Arial"/>
        <family val="2"/>
      </rPr>
      <t xml:space="preserve"> Porcentaje de dependencias municipales sensibilizadas en materia de Inclusión de las Personas con Discapacidad</t>
    </r>
  </si>
  <si>
    <r>
      <rPr>
        <b/>
        <sz val="11"/>
        <color theme="1"/>
        <rFont val="Arial"/>
        <family val="2"/>
      </rPr>
      <t>PCSP:</t>
    </r>
    <r>
      <rPr>
        <sz val="11"/>
        <color theme="1"/>
        <rFont val="Arial"/>
        <family val="2"/>
      </rPr>
      <t xml:space="preserve"> Porcentaje de capacitaciones a servidores(as) públicos(as)  en Cultura de Discapacidad y Lengua de Señas Mexicana </t>
    </r>
  </si>
  <si>
    <r>
      <rPr>
        <b/>
        <sz val="11"/>
        <color theme="1"/>
        <rFont val="Arial"/>
        <family val="2"/>
      </rPr>
      <t>1.01.1.1.5.4</t>
    </r>
    <r>
      <rPr>
        <sz val="11"/>
        <color theme="1"/>
        <rFont val="Arial"/>
        <family val="2"/>
      </rPr>
      <t xml:space="preserve"> Interpretación de lengua de señas mexicana en las sesiones de cabildo y en eventos del Municipio</t>
    </r>
  </si>
  <si>
    <r>
      <rPr>
        <b/>
        <sz val="11"/>
        <color theme="1"/>
        <rFont val="Arial"/>
        <family val="2"/>
      </rPr>
      <t xml:space="preserve">PSILS: </t>
    </r>
    <r>
      <rPr>
        <sz val="11"/>
        <color theme="1"/>
        <rFont val="Arial"/>
        <family val="2"/>
      </rPr>
      <t>Porcentaje de solicitudes de interpretacion de lengua de señas</t>
    </r>
  </si>
  <si>
    <r>
      <rPr>
        <b/>
        <sz val="11"/>
        <color theme="1"/>
        <rFont val="Arial"/>
        <family val="2"/>
      </rPr>
      <t>1.01.1.1.5.5</t>
    </r>
    <r>
      <rPr>
        <sz val="11"/>
        <color theme="1"/>
        <rFont val="Arial"/>
        <family val="2"/>
      </rPr>
      <t xml:space="preserve"> Realización de actividades inclusivas con las Dependencias Municipales, Estatales y Federales.</t>
    </r>
  </si>
  <si>
    <r>
      <rPr>
        <b/>
        <sz val="11"/>
        <color theme="1"/>
        <rFont val="Arial"/>
        <family val="2"/>
      </rPr>
      <t xml:space="preserve">PAIR: </t>
    </r>
    <r>
      <rPr>
        <sz val="11"/>
        <color theme="1"/>
        <rFont val="Arial"/>
        <family val="2"/>
      </rPr>
      <t>Porcentaje de actividades inclusivas realizadas</t>
    </r>
  </si>
  <si>
    <t>Propósito
( Dirección Planeación Municipal )</t>
  </si>
  <si>
    <r>
      <t xml:space="preserve">1.01.1.1. </t>
    </r>
    <r>
      <rPr>
        <sz val="11"/>
        <color theme="0"/>
        <rFont val="Arial"/>
        <family val="2"/>
      </rPr>
      <t>Las dependencias y entidades del municipio de Benito Juárez dependientes directas de la Presidencia Municipal fortalecen la vinculación secuencial entre las etapas de planeación, programación y presupuestación.</t>
    </r>
  </si>
  <si>
    <r>
      <rPr>
        <b/>
        <sz val="11"/>
        <color theme="0"/>
        <rFont val="Arial"/>
        <family val="2"/>
      </rPr>
      <t>IAG =</t>
    </r>
    <r>
      <rPr>
        <sz val="11"/>
        <color theme="0"/>
        <rFont val="Arial"/>
        <family val="2"/>
      </rPr>
      <t xml:space="preserve"> Índice de Avance General en PbR-SED.
</t>
    </r>
    <r>
      <rPr>
        <b/>
        <sz val="11"/>
        <color theme="0"/>
        <rFont val="Arial"/>
        <family val="2"/>
      </rPr>
      <t xml:space="preserve">PbR-SED: </t>
    </r>
    <r>
      <rPr>
        <sz val="11"/>
        <color theme="0"/>
        <rFont val="Arial"/>
        <family val="2"/>
      </rPr>
      <t>Presupuesto basado en Resultados, PbR, y Sistema de Evaluación del Desempeño, SED.</t>
    </r>
  </si>
  <si>
    <r>
      <t xml:space="preserve">Justificacion Trimestral: </t>
    </r>
    <r>
      <rPr>
        <sz val="11"/>
        <color theme="0"/>
        <rFont val="Arial"/>
        <family val="2"/>
      </rPr>
      <t>El resultado obtenido en el Diagnóstico PBR-SED 2022  representó un avance del 87.3% en el Índice de Avance General conforme al modelo definido por la SHCP, posicionando en 1er lugar a nivel nacional al Municipio de Benito Juárez, reportado desde el 2do trimestre 2022. Es anual por lo que se mantiene hasta el mes de abril 2023.</t>
    </r>
  </si>
  <si>
    <r>
      <rPr>
        <b/>
        <sz val="11"/>
        <color theme="1"/>
        <rFont val="Arial"/>
        <family val="2"/>
      </rPr>
      <t xml:space="preserve">1.01.1 </t>
    </r>
    <r>
      <rPr>
        <sz val="11"/>
        <color theme="1"/>
        <rFont val="Arial"/>
        <family val="2"/>
      </rPr>
      <t>Contribuir a la renovación de los mecanismos de gestión, flexibilizando nuestras estructuras y procedimientos administrativos con calidad, innovación tecnológica y combate a la corrupción mediante el fortalecimiento de  la vinculación secuencial de las etapas de planeación estratégica para el logro de los objetivos establecidos en el Plan Municipal de Desarrollo.</t>
    </r>
  </si>
  <si>
    <t>P-PPA 1.01 PROGRAMA DE CONSOLIDACIÓN DE LA GESTIÓN MUNICIPAL</t>
  </si>
  <si>
    <t>PRESIDENCIA MUNICIPAL</t>
  </si>
  <si>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Proyectos</t>
    </r>
  </si>
  <si>
    <r>
      <t xml:space="preserve">Unidad de medida del Indicador:
</t>
    </r>
    <r>
      <rPr>
        <sz val="11"/>
        <color theme="0"/>
        <rFont val="Arial"/>
        <family val="2"/>
      </rPr>
      <t>Índice</t>
    </r>
    <r>
      <rPr>
        <b/>
        <sz val="11"/>
        <color theme="0"/>
        <rFont val="Arial"/>
        <family val="2"/>
      </rPr>
      <t xml:space="preserve">
Unidad de medida de las variables:
</t>
    </r>
    <r>
      <rPr>
        <sz val="11"/>
        <color theme="0"/>
        <rFont val="Arial"/>
        <family val="2"/>
      </rPr>
      <t>Puntuación</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</si>
  <si>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Eventos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</si>
  <si>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Peticiones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</si>
  <si>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Audiencias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</si>
  <si>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Proyectos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</si>
  <si>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Actividades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</si>
  <si>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Documentos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</si>
  <si>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Etapas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</si>
  <si>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Supermanzanas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</si>
  <si>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Activiades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</si>
  <si>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Proyectos de Infraestructura</t>
    </r>
  </si>
  <si>
    <r>
      <t xml:space="preserve">Unidad de medida del Indicador: 
</t>
    </r>
    <r>
      <rPr>
        <sz val="11"/>
        <color rgb="FF000000"/>
        <rFont val="Arial"/>
        <family val="2"/>
      </rPr>
      <t xml:space="preserve">Porcentaje 
</t>
    </r>
    <r>
      <rPr>
        <b/>
        <sz val="11"/>
        <color rgb="FF000000"/>
        <rFont val="Arial"/>
        <family val="2"/>
      </rPr>
      <t>Unidad de medida de las variables:</t>
    </r>
    <r>
      <rPr>
        <sz val="11"/>
        <color rgb="FF000000"/>
        <rFont val="Arial"/>
        <family val="2"/>
      </rPr>
      <t xml:space="preserve">
Agenda de trabajo</t>
    </r>
  </si>
  <si>
    <r>
      <rPr>
        <b/>
        <sz val="11"/>
        <color rgb="FF000000"/>
        <rFont val="Arial"/>
        <family val="2"/>
      </rPr>
      <t xml:space="preserve">Unidad de medida del Indicador: </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Boletines</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</si>
  <si>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Vídeos</t>
    </r>
  </si>
  <si>
    <r>
      <t xml:space="preserve">Unidad de medida del Indicador:
</t>
    </r>
    <r>
      <rPr>
        <sz val="11"/>
        <color rgb="FF000000"/>
        <rFont val="Arial"/>
        <family val="2"/>
      </rPr>
      <t xml:space="preserve">Porcentaje 
</t>
    </r>
    <r>
      <rPr>
        <b/>
        <sz val="11"/>
        <color rgb="FF000000"/>
        <rFont val="Arial"/>
        <family val="2"/>
      </rPr>
      <t>Unidad de medida de las variables:</t>
    </r>
    <r>
      <rPr>
        <sz val="11"/>
        <color rgb="FF000000"/>
        <rFont val="Arial"/>
        <family val="2"/>
      </rPr>
      <t xml:space="preserve">
Publicaciones Fotograficas</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</si>
  <si>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Registro de ordenes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</si>
  <si>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Ingresos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</si>
  <si>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Índice</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</si>
  <si>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Porcentaje</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</si>
  <si>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Aspectos Susceptibles de Mejora</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</si>
  <si>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Dependencias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</si>
  <si>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Capacitaciones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</si>
  <si>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Solicitudes de Interpretacion</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</si>
  <si>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</si>
  <si>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Acercamientos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</si>
  <si>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Eventos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</si>
  <si>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Difusiones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</si>
  <si>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Asesorías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</si>
  <si>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Reuniones con la Administración Pública Municipal</t>
    </r>
    <r>
      <rPr>
        <b/>
        <sz val="11"/>
        <color theme="1"/>
        <rFont val="Arial"/>
        <family val="2"/>
      </rPr>
      <t xml:space="preserve">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</si>
  <si>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Eventos de prevención realizados</t>
    </r>
  </si>
  <si>
    <r>
      <rPr>
        <b/>
        <sz val="11"/>
        <color theme="1"/>
        <rFont val="Arial"/>
        <family val="2"/>
      </rPr>
      <t>Unidad de medida del Indicador:</t>
    </r>
    <r>
      <rPr>
        <sz val="11"/>
        <color theme="1"/>
        <rFont val="Arial"/>
        <family val="2"/>
      </rPr>
      <t xml:space="preserve">
Porcentaje</t>
    </r>
    <r>
      <rPr>
        <b/>
        <sz val="11"/>
        <color theme="1"/>
        <rFont val="Arial"/>
        <family val="2"/>
      </rPr>
      <t xml:space="preserve"> 
Unidad de medida de las variables:
</t>
    </r>
    <r>
      <rPr>
        <sz val="11"/>
        <color theme="1"/>
        <rFont val="Arial"/>
        <family val="2"/>
      </rPr>
      <t>Mesas de trabajo con Cámaras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</si>
  <si>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Reuniones con dependencias estatles y federales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</si>
  <si>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Reuniones con Sociedad Civil y Ciudadana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</si>
  <si>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Proyectos Estratégicos</t>
    </r>
  </si>
  <si>
    <r>
      <t>Unidad de medida del Indicador:</t>
    </r>
    <r>
      <rPr>
        <sz val="11"/>
        <color theme="1"/>
        <rFont val="Arial Nova Cond"/>
        <family val="2"/>
      </rPr>
      <t xml:space="preserve">
Porcentaje
</t>
    </r>
    <r>
      <rPr>
        <b/>
        <sz val="11"/>
        <color theme="1"/>
        <rFont val="Arial Nova Cond"/>
        <family val="2"/>
      </rPr>
      <t xml:space="preserve">
Unidad de medida de las variables:
</t>
    </r>
    <r>
      <rPr>
        <sz val="11"/>
        <color theme="1"/>
        <rFont val="Arial Nova Cond"/>
        <family val="2"/>
      </rPr>
      <t>Solictudes</t>
    </r>
  </si>
  <si>
    <r>
      <t>Unidad de medida del Indicador:</t>
    </r>
    <r>
      <rPr>
        <sz val="11"/>
        <color theme="1"/>
        <rFont val="Arial Nova Cond"/>
        <family val="2"/>
      </rPr>
      <t xml:space="preserve">
Porcentaje
</t>
    </r>
    <r>
      <rPr>
        <b/>
        <sz val="11"/>
        <color theme="1"/>
        <rFont val="Arial Nova Cond"/>
        <family val="2"/>
      </rPr>
      <t>Unidad de medida de las variables:</t>
    </r>
    <r>
      <rPr>
        <sz val="11"/>
        <color theme="1"/>
        <rFont val="Arial Nova Cond"/>
        <family val="2"/>
      </rPr>
      <t xml:space="preserve">
Cumplimiento de Obligaciones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</si>
  <si>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Recepción de evidencias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</si>
  <si>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Actividades de Difusión</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</si>
  <si>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Capacitaciones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</si>
  <si>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Inconformidades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</si>
  <si>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Denuncias Solventadas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</si>
  <si>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Sujetos Obligados con Avisos de Privacidad</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</si>
  <si>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Solicitudes Derechos A.R.C.O.P.</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</si>
  <si>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Servicios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</si>
  <si>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Requerimientos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</si>
  <si>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Usuarios beneficiados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</si>
  <si>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              Requerimientos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</si>
  <si>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Ciudadanos Atendidos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</si>
  <si>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Calles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</si>
  <si>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Usuarios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</si>
  <si>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Reportes ciudadanos</t>
    </r>
  </si>
  <si>
    <r>
      <t xml:space="preserve">Unidad de medida del Indicador:
</t>
    </r>
    <r>
      <rPr>
        <sz val="11"/>
        <color theme="1"/>
        <rFont val="Arial"/>
        <family val="2"/>
      </rPr>
      <t>Porcentaje</t>
    </r>
    <r>
      <rPr>
        <b/>
        <sz val="11"/>
        <color theme="1"/>
        <rFont val="Arial"/>
        <family val="2"/>
      </rPr>
      <t xml:space="preserve">
Unidad de medida de las variables:</t>
    </r>
    <r>
      <rPr>
        <sz val="11"/>
        <color theme="1"/>
        <rFont val="Arial"/>
        <family val="2"/>
      </rPr>
      <t xml:space="preserve">
Gestiones ciudadanas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</si>
  <si>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Programas Sociales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</si>
  <si>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Capacitaciones comunitarias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</si>
  <si>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Brigadas de limpieza </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</si>
  <si>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Eventos cívicos, culturales y deportivos.</t>
    </r>
  </si>
  <si>
    <t>ELABORÓ
Lic. Jonathan Brunner Eissenvenn
Coordinador Administrativo de la Presidencia Municipal</t>
  </si>
  <si>
    <r>
      <rPr>
        <b/>
        <sz val="11"/>
        <color theme="1"/>
        <rFont val="Arial"/>
        <family val="2"/>
      </rPr>
      <t xml:space="preserve">Justificación Trimestral: </t>
    </r>
    <r>
      <rPr>
        <sz val="11"/>
        <color theme="1"/>
        <rFont val="Arial"/>
        <family val="2"/>
      </rPr>
      <t>Se alcanzó  la meta en un 100%, puesto que se realizaron  las reuniones  con dependencias y organismos descentralizados de la Administración Pública Municipal programadas.</t>
    </r>
  </si>
  <si>
    <r>
      <rPr>
        <b/>
        <sz val="11"/>
        <color theme="1"/>
        <rFont val="Arial"/>
        <family val="2"/>
      </rPr>
      <t xml:space="preserve">Justificación Trimestral: </t>
    </r>
    <r>
      <rPr>
        <sz val="11"/>
        <color theme="1"/>
        <rFont val="Arial"/>
        <family val="2"/>
      </rPr>
      <t>Se llegó a la meta del 100%,  toda vez que se realizaron los eventos de prevención de violencia y delincuencia programados al trimestre.</t>
    </r>
  </si>
  <si>
    <r>
      <rPr>
        <b/>
        <sz val="11"/>
        <color theme="1"/>
        <rFont val="Arial"/>
        <family val="2"/>
      </rPr>
      <t xml:space="preserve">Justificación Trimestral: </t>
    </r>
    <r>
      <rPr>
        <sz val="11"/>
        <color theme="1"/>
        <rFont val="Arial"/>
        <family val="2"/>
      </rPr>
      <t>Se realizó el 100% de la meta en la Realización de reuniones con grupos y organizaciones de la sociedad civil y ciudadana.</t>
    </r>
  </si>
  <si>
    <r>
      <t xml:space="preserve">Justificacion Trimestral: </t>
    </r>
    <r>
      <rPr>
        <sz val="11"/>
        <color theme="1"/>
        <rFont val="Arial"/>
        <family val="2"/>
      </rPr>
      <t>No se han recibido denuncias en cuanto al Tratamiento indebido de Datos Personales</t>
    </r>
  </si>
  <si>
    <r>
      <t xml:space="preserve">Justificación Trimestral: </t>
    </r>
    <r>
      <rPr>
        <sz val="11"/>
        <color theme="1"/>
        <rFont val="Arial"/>
        <family val="2"/>
      </rPr>
      <t>Se cumplió con la meta programada para este trimestral alcanzando el avance en el cumplimiento en un 100%, pues se ha mantenido constantemente la ayuda a los usuarios beneficiados en ayudas y subsidios que otorga la Delegación.</t>
    </r>
  </si>
  <si>
    <r>
      <rPr>
        <b/>
        <sz val="11"/>
        <color theme="1"/>
        <rFont val="Calibri"/>
        <family val="2"/>
        <scheme val="minor"/>
      </rPr>
      <t xml:space="preserve">Justificacion Trimestral: </t>
    </r>
    <r>
      <rPr>
        <sz val="11"/>
        <color theme="1"/>
        <rFont val="Calibri"/>
        <family val="2"/>
        <scheme val="minor"/>
      </rPr>
      <t>Se cumplio al 100% con la meta programada para este segundo trimestre alcanzando el avance de cumplimiento acumulado al 50% anual.</t>
    </r>
  </si>
  <si>
    <r>
      <rPr>
        <b/>
        <sz val="11"/>
        <color theme="1"/>
        <rFont val="Calibri"/>
        <family val="2"/>
        <scheme val="minor"/>
      </rPr>
      <t xml:space="preserve">Trimestral: </t>
    </r>
    <r>
      <rPr>
        <sz val="11"/>
        <color theme="1"/>
        <rFont val="Calibri"/>
        <family val="2"/>
        <scheme val="minor"/>
      </rPr>
      <t xml:space="preserve">En el segundo trimestre se logro un porcentaje del 95.67%  comparando lo planeado y lo ejecutado del presupuesto. 
Anual: En el presupuesto planeado se logro un porcentaje de avance anual de ejecución del 46.97%. </t>
    </r>
  </si>
  <si>
    <t>Justificación Trimestral: En el segundo trimestre se solicitó ampliación presupuestal a la Tesorería Municipal para la adquisición de 2 vehiculos, adquisición de equipo de computo y aire acondicionado, por lo cual se rebasa en 29.11% a lo planeado presupuestalmente.</t>
  </si>
  <si>
    <r>
      <t xml:space="preserve">Justificacion Trimestral:  </t>
    </r>
    <r>
      <rPr>
        <sz val="11"/>
        <color theme="1"/>
        <rFont val="Arial"/>
        <family val="2"/>
      </rPr>
      <t>Se cumplió con lo planeado respecto de: saneamiento financiero, nomina seguridad publica y nominas. Los proyectos de inversión en obra pública ya fueron aprobados por el coplademun y ratificados por el Cabildo.
No se a ejercido el recurso toda vez que las obras están en periodo de licitación.</t>
    </r>
  </si>
  <si>
    <r>
      <t xml:space="preserve">Justificacion Trimestral: </t>
    </r>
    <r>
      <rPr>
        <sz val="11"/>
        <color theme="1"/>
        <rFont val="Arial"/>
        <family val="2"/>
      </rPr>
      <t>El resultado obtenido en el Diagnóstico PBR-SED 2023  representó un avance del 85% en el Índice de Consolidación, superior a lo esperado. Este indicador es anual por lo que se mantiene hasta el 2024.</t>
    </r>
  </si>
  <si>
    <r>
      <rPr>
        <b/>
        <sz val="11"/>
        <rFont val="Arial"/>
        <family val="2"/>
      </rPr>
      <t>Justificación trimestral:</t>
    </r>
    <r>
      <rPr>
        <sz val="11"/>
        <rFont val="Arial"/>
        <family val="2"/>
      </rPr>
      <t xml:space="preserve"> Se incrementaron las actividades debido a la necesidad de</t>
    </r>
    <r>
      <rPr>
        <b/>
        <sz val="11"/>
        <rFont val="Arial"/>
        <family val="2"/>
      </rPr>
      <t xml:space="preserve"> </t>
    </r>
    <r>
      <rPr>
        <sz val="11"/>
        <rFont val="Arial"/>
        <family val="2"/>
      </rPr>
      <t xml:space="preserve">activar las mesas de trabajo para instalar las mesas de trabajo del Sistema Estadístico Municipal para la Inclusión de las Personas con Discapacidad en conjunto con las diferentes dependencias municipales con el objetivo de detectar y nombrar líneas de acción a favor de la inclusión de las personas con discapacidad y la accesibilidad universal. Asímismo, se trabaja en conjunto con la Dirección General de Desarrollo Ecónomico en actividades a favor de la Inclusión Laboral. 
                                  </t>
    </r>
  </si>
  <si>
    <r>
      <t xml:space="preserve">Justificación trimestral: </t>
    </r>
    <r>
      <rPr>
        <sz val="11"/>
        <rFont val="Arial"/>
        <family val="2"/>
      </rPr>
      <t xml:space="preserve">Aumentaron las mesas al brindar capacitaciones en materia del Sistema Estadístico para la Inclusión de las Personas con discapacidad y Accesibilidad Universal así como la creación de la red de enlaces con servidoras y servidores públicos, quienes participaron en 3 capacitaciones distintas; así mismo se siguieron brindando las capacitaciones que regularmente se llevan a cabo, lo que duplico el logro de la meta. </t>
    </r>
  </si>
  <si>
    <r>
      <t>Justifación  trimestral:</t>
    </r>
    <r>
      <rPr>
        <sz val="11"/>
        <rFont val="Arial"/>
        <family val="2"/>
      </rPr>
      <t xml:space="preserve"> Existio una mayor demanda por parte de las dependencias municipales la interpretación de lengua de señas mexicana en modalidad de videos institucionales, eventos, sesiones de cabildo y foros. Así mismo el Ayuntamiento solicito la participación de la Dirección en eventos estatal y federales lo que disparo la cifra. </t>
    </r>
  </si>
  <si>
    <r>
      <t xml:space="preserve">Justificación trimestral: </t>
    </r>
    <r>
      <rPr>
        <sz val="11"/>
        <rFont val="Arial"/>
        <family val="2"/>
      </rPr>
      <t xml:space="preserve">Fue necesaria la realización de mesas de trabajo, verificaciones y demás actividades debido a la petición de las dependencias e institituciones educativas así como diferentes eventos beneficiando a comunidades estudiantiles y ciudadanas. </t>
    </r>
  </si>
  <si>
    <t>+</t>
  </si>
  <si>
    <r>
      <t xml:space="preserve">Justificacion Trimestral: </t>
    </r>
    <r>
      <rPr>
        <sz val="11"/>
        <color theme="1"/>
        <rFont val="Arial"/>
        <family val="2"/>
      </rPr>
      <t xml:space="preserve">En el periodo reportado se cumplio con los reportes programados para la Presidencia Municipal y el Informe de Gobierno. </t>
    </r>
    <r>
      <rPr>
        <b/>
        <sz val="11"/>
        <color theme="1"/>
        <rFont val="Arial"/>
        <family val="2"/>
      </rPr>
      <t xml:space="preserve">
</t>
    </r>
  </si>
  <si>
    <r>
      <rPr>
        <b/>
        <sz val="10"/>
        <rFont val="Arial"/>
        <family val="2"/>
      </rPr>
      <t xml:space="preserve">Justificacion Trimestral: </t>
    </r>
    <r>
      <rPr>
        <sz val="11"/>
        <color theme="1"/>
        <rFont val="Arial"/>
        <family val="2"/>
      </rPr>
      <t>Se cumplió al 100% la meta en la elaboración de reportes de actividades de los Organismos Descentralizados. (11/11)</t>
    </r>
    <r>
      <rPr>
        <b/>
        <sz val="11"/>
        <color theme="1"/>
        <rFont val="Arial"/>
        <family val="2"/>
      </rPr>
      <t xml:space="preserve"> </t>
    </r>
  </si>
  <si>
    <t>-</t>
  </si>
  <si>
    <t>NO SE EJERCIÓ PRESUPUESTO PORQUE ACTUALMENTE SE NOS PRESTA UN ESPACIO ,ADEMAS DE QUE EL MAYOR PORCENTAJE  ESTA DESTINADO A SERVICIO DE ARRENDAMIENTO, SE REALIZARÁ UNA TRANSFERENCIA PARA EL SIGUIENTE MES</t>
  </si>
  <si>
    <t>Durante este tercer trimestre del 2023, se ocupo un 106.61%  del presupuesto que se tenia planeado, esto debido a los distintos eventos que se tuvieron durantes el periodo julio-septiembre.</t>
  </si>
  <si>
    <t>Ampliación presupuestal en la adecuación de las oficinas administrativa de la Dirección de Gestión Social, asi como la adquisición del mobiliario y equipo de Jefatura de Atención Médica con No. De Oficio MBJ/PM/SP/DGS/0480/2023</t>
  </si>
  <si>
    <r>
      <rPr>
        <b/>
        <sz val="11"/>
        <color theme="1"/>
        <rFont val="Arial"/>
        <family val="2"/>
      </rPr>
      <t xml:space="preserve">Justificación trimestral: </t>
    </r>
    <r>
      <rPr>
        <sz val="11"/>
        <color theme="1"/>
        <rFont val="Arial"/>
        <family val="2"/>
      </rPr>
      <t xml:space="preserve">Se ejerció el recurso presuestal en 95.66%, contemplando las modificaciones efectuadas del trimestre dos al presente en lo que refiere a la transferencia de las partidas </t>
    </r>
    <r>
      <rPr>
        <i/>
        <sz val="11"/>
        <color theme="1"/>
        <rFont val="Arial"/>
        <family val="2"/>
      </rPr>
      <t xml:space="preserve">3251 Arrendamiento de Equipo de Transporte </t>
    </r>
    <r>
      <rPr>
        <sz val="11"/>
        <color theme="1"/>
        <rFont val="Arial"/>
        <family val="2"/>
      </rPr>
      <t>y a la partida 3</t>
    </r>
    <r>
      <rPr>
        <i/>
        <sz val="11"/>
        <color theme="1"/>
        <rFont val="Arial"/>
        <family val="2"/>
      </rPr>
      <t>292 Arrendamiento de Equipo y Bienes de Tecnología</t>
    </r>
    <r>
      <rPr>
        <sz val="11"/>
        <color theme="1"/>
        <rFont val="Arial"/>
        <family val="2"/>
      </rPr>
      <t xml:space="preserve"> 
</t>
    </r>
    <r>
      <rPr>
        <b/>
        <sz val="11"/>
        <color theme="1"/>
        <rFont val="Arial"/>
        <family val="2"/>
      </rPr>
      <t xml:space="preserve">Justificación anual: </t>
    </r>
    <r>
      <rPr>
        <sz val="11"/>
        <color theme="1"/>
        <rFont val="Arial"/>
        <family val="2"/>
      </rPr>
      <t>Se obtuvo un avance anual del 98.71% en el trimestre reportado. 
Corte al 30/09/2023</t>
    </r>
  </si>
  <si>
    <r>
      <t xml:space="preserve">Justificacion Trimestral:  </t>
    </r>
    <r>
      <rPr>
        <sz val="11"/>
        <color theme="1"/>
        <rFont val="Arial"/>
        <family val="2"/>
      </rPr>
      <t xml:space="preserve">Las Gestiones ciudadanas brindades en la Subdelegaciòn de Puerto Juàrez no logro la meta programada.  En este periodo la  meta alcanzo el 59.20% de las gestiones ciudadanas brindadas.   </t>
    </r>
    <r>
      <rPr>
        <b/>
        <sz val="11"/>
        <color theme="1"/>
        <rFont val="Arial"/>
        <family val="2"/>
      </rPr>
      <t xml:space="preserve">                                                                                                                                                                                                                                 </t>
    </r>
  </si>
  <si>
    <r>
      <t xml:space="preserve">Justificacion Trimestral: </t>
    </r>
    <r>
      <rPr>
        <sz val="11"/>
        <color theme="1"/>
        <rFont val="Arial"/>
        <family val="2"/>
      </rPr>
      <t xml:space="preserve">Los programas sociales difundidos  se vio incrementada debido a las diferentes actividades realizadas en cuanto  la jornada de acopio de residuos reciclables ¨RECAPACICLA¨ , Recomendaciones para prevenir  ¨PALUDISMO¨ por medio del SESA, Inscripciones al ¨ Club Deportivo Tiburones de Puerto Juàrez¨,    lo que provocó que se difundiera  programas extras a lo considerado. Este periodo se vio incrementada la meta trazada al llegar al 150% de los programas sociales difundidos . </t>
    </r>
    <r>
      <rPr>
        <b/>
        <sz val="11"/>
        <color theme="1"/>
        <rFont val="Arial"/>
        <family val="2"/>
      </rPr>
      <t xml:space="preserve">                                                                                                                                                                                         </t>
    </r>
  </si>
  <si>
    <r>
      <t xml:space="preserve">Justificacion Trimestral:  </t>
    </r>
    <r>
      <rPr>
        <sz val="11"/>
        <color theme="1"/>
        <rFont val="Arial"/>
        <family val="2"/>
      </rPr>
      <t xml:space="preserve">La capacitación comunitaria cumplio la meta programada. En este periodo se cumplio la meta trazada al llegar al 100% de las capitaciones comunitarias.  </t>
    </r>
    <r>
      <rPr>
        <b/>
        <sz val="11"/>
        <color theme="1"/>
        <rFont val="Arial"/>
        <family val="2"/>
      </rPr>
      <t xml:space="preserve">                                                                                                                                                                                                             </t>
    </r>
  </si>
  <si>
    <r>
      <t xml:space="preserve">Justificacion Trimestral:  </t>
    </r>
    <r>
      <rPr>
        <sz val="11"/>
        <color theme="1"/>
        <rFont val="Arial"/>
        <family val="2"/>
      </rPr>
      <t>La brigadas de limpieza coordinadas cumplio la meta programada. En este periodo se cumplio la meta trazada al llegar 100% de las brigadas de limpieza coordinadas.</t>
    </r>
    <r>
      <rPr>
        <b/>
        <sz val="11"/>
        <color theme="1"/>
        <rFont val="Arial"/>
        <family val="2"/>
      </rPr>
      <t xml:space="preserve">                                                                                                                                                                                                                 </t>
    </r>
  </si>
  <si>
    <t>Justificacion Trimestral:  Este periodo no se alcanzo la meta trazada al llegar al 34.42%  del presupuesto llevando la ejecusion del gasto de acuerdo a lo programado. 
Justificación Anual: En este periodo se cumplio el 63.08% del presupuesto acumulado anual programanado</t>
  </si>
  <si>
    <t>SE LOGRA UNA META TRIMESTRAL DEL 97.94 Y UNA METAL ANUAL ACUMULADO DEL 102.87</t>
  </si>
  <si>
    <r>
      <t xml:space="preserve">Justificacion Trimestral: </t>
    </r>
    <r>
      <rPr>
        <sz val="11"/>
        <color theme="1"/>
        <rFont val="Arial"/>
        <family val="2"/>
      </rPr>
      <t>No se alcanzó el estimado durante el tercer trimestre toda vez que no se tiene un control acerca de los diversos acercamientos de los solicitantes a la Unidad de Transparencia para solicitar información de este Sujeto Obligado.</t>
    </r>
  </si>
  <si>
    <r>
      <t xml:space="preserve">Justificacion Trimestral: </t>
    </r>
    <r>
      <rPr>
        <sz val="11"/>
        <color theme="1"/>
        <rFont val="Arial"/>
        <family val="2"/>
      </rPr>
      <t xml:space="preserve">La Unidad de Transparencia ha fortalecido las actividades que realiza con la sociedad civil, escuelas y ciudadanía; esto nos ha llevado a que nos soliciten acercar las pláticas y eventos a más público, que a su vez ha repercutido en el incremento de nuestros numeros.	</t>
    </r>
  </si>
  <si>
    <r>
      <t xml:space="preserve">Justificacion Trimestral: </t>
    </r>
    <r>
      <rPr>
        <sz val="11"/>
        <color theme="1"/>
        <rFont val="Arial"/>
        <family val="2"/>
      </rPr>
      <t xml:space="preserve">Se ha presentado rotación en las y los enlaces de transparencia, lo que nos ha llevado a crear los espacios de capacitación para el personal de nuevo ingreso. </t>
    </r>
  </si>
  <si>
    <t>SE LOGRA UNA META TRIMESTRAL DEL 87.70% Y UNA METAL ANUAL ACUMULADO DEL 87.87%</t>
  </si>
  <si>
    <r>
      <t xml:space="preserve">Justificacion Trimestral: </t>
    </r>
    <r>
      <rPr>
        <sz val="11"/>
        <color theme="1"/>
        <rFont val="Arial"/>
        <family val="2"/>
      </rPr>
      <t>Los eventos Cìvicos, Culturales y Deportivos realizados este trimestre no alcanzo la meta programada derivado que la demanda ciudadana disminuyó, ya que los eventos que estaban programados en el tercer trimestre  se realizaron en el segundo trimestre.</t>
    </r>
    <r>
      <rPr>
        <b/>
        <sz val="11"/>
        <color theme="1"/>
        <rFont val="Arial"/>
        <family val="2"/>
      </rPr>
      <t xml:space="preserve">                                                                                                                                                                                                                                                                                                                                                                                   </t>
    </r>
  </si>
  <si>
    <r>
      <t xml:space="preserve">Justificacion Trimestral: </t>
    </r>
    <r>
      <rPr>
        <sz val="11"/>
        <color theme="1"/>
        <rFont val="Arial"/>
        <family val="2"/>
      </rPr>
      <t>Los proyectos de inversión en obra pública ya fueron aprobados por el coplademun y ratificados por el Cabildo, solo se ha ejercido el 55.91% de lo programado derivado de que algunas obras están en periodo de licitación.</t>
    </r>
  </si>
  <si>
    <r>
      <rPr>
        <b/>
        <sz val="11"/>
        <color theme="1"/>
        <rFont val="Arial"/>
        <family val="2"/>
      </rPr>
      <t>Justificacion Trimestral:</t>
    </r>
    <r>
      <rPr>
        <sz val="11"/>
        <color theme="1"/>
        <rFont val="Arial"/>
        <family val="2"/>
      </rPr>
      <t xml:space="preserve">   El resultado reportado es el avance acumulado de las Estrategias y lineas de Acción del Plan Municipal de Desarrollo del periodo de octubre 2021 a Junio del 2023.</t>
    </r>
  </si>
  <si>
    <r>
      <t xml:space="preserve">Justificacion Trimestral: </t>
    </r>
    <r>
      <rPr>
        <sz val="11"/>
        <color theme="1"/>
        <rFont val="Arial"/>
        <family val="2"/>
      </rPr>
      <t>Se realizarón 2 aspectos suceptibles de mejora en las herramientas de Planeación, Carga de información en el sistema SiGuia correspondiente a la Guía Consultiva de Desempeño Municipal 2023 y envió de la Actualización del PMD 21-24 a la SEFIPLAN para verificar su compatibilidad con el Plan Estatal vigente</t>
    </r>
  </si>
  <si>
    <r>
      <rPr>
        <b/>
        <sz val="11"/>
        <color theme="1"/>
        <rFont val="Arial"/>
        <family val="2"/>
      </rPr>
      <t xml:space="preserve">PIFE: </t>
    </r>
    <r>
      <rPr>
        <sz val="11"/>
        <color theme="1"/>
        <rFont val="Arial"/>
        <family val="2"/>
      </rPr>
      <t xml:space="preserve">Porcentaje del ingreso del FAISMUN ejercido
</t>
    </r>
    <r>
      <rPr>
        <b/>
        <sz val="11"/>
        <color theme="1"/>
        <rFont val="Arial"/>
        <family val="2"/>
      </rPr>
      <t>FAISMUN:</t>
    </r>
    <r>
      <rPr>
        <sz val="11"/>
        <color theme="1"/>
        <rFont val="Arial"/>
        <family val="2"/>
      </rPr>
      <t xml:space="preserve"> Fondo de Aportación para la Infraestructura Social Municipal.</t>
    </r>
  </si>
  <si>
    <r>
      <t xml:space="preserve">Justificacion Trimestral: </t>
    </r>
    <r>
      <rPr>
        <sz val="11"/>
        <color theme="1"/>
        <rFont val="Arial"/>
        <family val="2"/>
      </rPr>
      <t>Se cumplio con la realización de un proyectos programado, que consistio en la etapa de votación del Presupuesto Participativo en los dos mecanismos, presencial y digital en este ultimo llevado a cabo por esta Secretaría.</t>
    </r>
  </si>
  <si>
    <r>
      <t xml:space="preserve">Justificacion Trimestral: </t>
    </r>
    <r>
      <rPr>
        <sz val="11"/>
        <color theme="1"/>
        <rFont val="Arial"/>
        <family val="2"/>
      </rPr>
      <t>Cumplimos con la integración de un proyecto para participar en el premio Ciudad Amiga de la Niñez.</t>
    </r>
  </si>
  <si>
    <r>
      <t xml:space="preserve">Justificacion Trimestral: </t>
    </r>
    <r>
      <rPr>
        <sz val="11"/>
        <color theme="1"/>
        <rFont val="Arial"/>
        <family val="2"/>
      </rPr>
      <t>Se realizó dos actividades con participación ciudadana, se lanzó la convocatoria del Consejo Consultivo Ciudadano, y las votaciones de los proyectos viables para el presuuesto participativo.</t>
    </r>
  </si>
  <si>
    <r>
      <t xml:space="preserve">Justificacion Trimestral: </t>
    </r>
    <r>
      <rPr>
        <sz val="11"/>
        <color theme="1"/>
        <rFont val="Arial"/>
        <family val="2"/>
      </rPr>
      <t>En este trimestre no se programo ninguna actividad, ya que el trimestre anterior se cumplio con la meta anual.</t>
    </r>
  </si>
  <si>
    <r>
      <t xml:space="preserve">Justificacion Trimestral: </t>
    </r>
    <r>
      <rPr>
        <sz val="11"/>
        <color theme="1"/>
        <rFont val="Arial"/>
        <family val="2"/>
      </rPr>
      <t xml:space="preserve">De acuerdo a lo programado para este 2023 se llegó a la meta deseada incrementando  uno mas en este trimestre 2023 por lo que se rebazó a 200%
</t>
    </r>
  </si>
  <si>
    <r>
      <t xml:space="preserve">Justificacion Trimestral: </t>
    </r>
    <r>
      <rPr>
        <sz val="11"/>
        <color theme="1"/>
        <rFont val="Arial"/>
        <family val="2"/>
      </rPr>
      <t xml:space="preserve">Se realizaron 4 actividades  programadas de foma trimestral llegando al procentaje deseado del 100 %., se realizó mantenimiento en 4 murales de la Zona Fundacional. 
</t>
    </r>
  </si>
  <si>
    <r>
      <t>Justificacion Trimestral:</t>
    </r>
    <r>
      <rPr>
        <sz val="11"/>
        <color theme="1"/>
        <rFont val="Arial"/>
        <family val="2"/>
      </rPr>
      <t xml:space="preserve"> se generaron 2 Proyectos participativos cuyos proyectos fueron en espacios artesanales en Av. Tulum, Proyecto de espacio cultural en Escuela Alfredo V. Bonfil.
Slas cuales se realizaron y se alcanzó el cumplimiento de la meta en un 200%.</t>
    </r>
  </si>
  <si>
    <r>
      <t xml:space="preserve">Justificacion Trimestral: </t>
    </r>
    <r>
      <rPr>
        <sz val="11"/>
        <color theme="1"/>
        <rFont val="Arial"/>
        <family val="2"/>
      </rPr>
      <t xml:space="preserve">Se programaron 7 acciones para mejorar la imagen urbana de la Zona Fundacional, los cuales si se realizaron llegando al cumplimiento trimestral del 116.67%, estas Acciones sociales y culturales realizadas en la Zona Fundacional, se realizaron dos Festivales en el Cecilio , se participó en el Hanal Pixan de Donceles y de Puerto Juárez, se realizó un concierto en el Jacinto Canek y se llevaron a cabo dos eventos de arranque de obra en sm 01 y sm 22.
</t>
    </r>
    <r>
      <rPr>
        <b/>
        <sz val="11"/>
        <color theme="1"/>
        <rFont val="Arial"/>
        <family val="2"/>
      </rPr>
      <t xml:space="preserve">
</t>
    </r>
  </si>
  <si>
    <r>
      <t xml:space="preserve">Justificacion Trimestral: </t>
    </r>
    <r>
      <rPr>
        <sz val="11"/>
        <color theme="1"/>
        <rFont val="Arial"/>
        <family val="2"/>
      </rPr>
      <t>Se llevaron a cabo las 6 activiadades culturales programadas llegando en cumplimiento al 150% de la meta trimestral, estas  Actividades de medio ambiente en la Zona Fundacional coordinadas, se logró la donación  por parte de la empresa ABC, la donación de 6 arboles para arborizar El Parque de las Palapas y dos para arborizar las aceras de calle Mero con Nader</t>
    </r>
  </si>
  <si>
    <r>
      <t xml:space="preserve">Justificacion Trimestral: </t>
    </r>
    <r>
      <rPr>
        <sz val="11"/>
        <color theme="1"/>
        <rFont val="Arial"/>
        <family val="2"/>
      </rPr>
      <t>Se cumplio al 100% con la meta programada para este cuarto trimestre alcanzando el avance de cumplimiento acumulado al 101.21% anual</t>
    </r>
  </si>
  <si>
    <r>
      <t xml:space="preserve">Justificacion Trimestral: </t>
    </r>
    <r>
      <rPr>
        <sz val="11"/>
        <color theme="1"/>
        <rFont val="Arial"/>
        <family val="2"/>
      </rPr>
      <t>Se cumplio al 94.59% con la meta programada para este cuarto trimestre alcanzando el avance de cumplimiento acumulado al 99.39% anual</t>
    </r>
  </si>
  <si>
    <r>
      <t xml:space="preserve">Justificacion Trimestral: </t>
    </r>
    <r>
      <rPr>
        <sz val="11"/>
        <color theme="1"/>
        <rFont val="Arial"/>
        <family val="2"/>
      </rPr>
      <t>Se cumplio al 89.85% con la meta programada para este cuarto trimestre alcanzando el avance de cumplimiento acumulado al 107.97% anual</t>
    </r>
  </si>
  <si>
    <r>
      <t xml:space="preserve">Justificacion Trimestral: </t>
    </r>
    <r>
      <rPr>
        <sz val="11"/>
        <color theme="1"/>
        <rFont val="Arial"/>
        <family val="2"/>
      </rPr>
      <t>Se supero al 112.18% con la meta programada para este cuarto trimestre alcanzando el avance de cumplimiento acumulado al 128.02% anual</t>
    </r>
  </si>
  <si>
    <r>
      <t xml:space="preserve">Justificacion Trimestral:  </t>
    </r>
    <r>
      <rPr>
        <sz val="11"/>
        <color theme="1"/>
        <rFont val="Arial"/>
        <family val="2"/>
      </rPr>
      <t>Se supero al 151.11% con la meta programada para este cuarto trimestre alcanzando el avance de cumplimiento acumulado al 116.25% anual</t>
    </r>
  </si>
  <si>
    <r>
      <t>Justificacion Trimestral:</t>
    </r>
    <r>
      <rPr>
        <sz val="11"/>
        <color theme="1"/>
        <rFont val="Arial"/>
        <family val="2"/>
      </rPr>
      <t xml:space="preserve">  Se cumplió al  100% la meta trimestral, al brindar 15 atenciones y seguimientos  a los Organismos Descentralizados , de las 15 programadas para el cuarto trimestre.</t>
    </r>
  </si>
  <si>
    <r>
      <rPr>
        <b/>
        <sz val="10"/>
        <rFont val="Arial"/>
        <family val="2"/>
      </rPr>
      <t>Justificacion Trimestral:</t>
    </r>
    <r>
      <rPr>
        <b/>
        <sz val="11"/>
        <color theme="1"/>
        <rFont val="Arial"/>
        <family val="2"/>
      </rPr>
      <t xml:space="preserve">  </t>
    </r>
    <r>
      <rPr>
        <sz val="11"/>
        <color theme="1"/>
        <rFont val="Arial"/>
        <family val="2"/>
      </rPr>
      <t xml:space="preserve">  Se alcanzó el 100 %  de avance trimestral, al realizarse 24  de las 24 participaciones en sesiones programadas al cuarto trimestre.</t>
    </r>
  </si>
  <si>
    <r>
      <t xml:space="preserve">Justificacion Trimestral:
</t>
    </r>
    <r>
      <rPr>
        <sz val="11"/>
        <color theme="1"/>
        <rFont val="Arial"/>
        <family val="2"/>
      </rPr>
      <t>Para este cuarto trimestre se tenia planeada una meta de 5 acercamientos  (firmas de beneficios) con distintas empresas de la sociedad, todo en beneficio de los colaboradores del municipio de Benito Juárez, de las cuales se concretaron 3 (La Central de Desayunos y Tacos Chingones, Paragallos Y con el Hotel Kokai), cerrando el cuarto trimestre con un avance del indicador de 60% de cumplimiento.</t>
    </r>
  </si>
  <si>
    <r>
      <t xml:space="preserve">Justificacion Trimestral:
</t>
    </r>
    <r>
      <rPr>
        <sz val="11"/>
        <color theme="1"/>
        <rFont val="Arial"/>
        <family val="2"/>
      </rPr>
      <t>En este cuarto trimestre la meta que se planeo fue de 5 apoyos o requerimientos en eventos de la Presidencia municipal, lo cual concluimos el cierre del trimestre con 5 (Encendido de luces para conmemorar el "Día Internacional Para Erradicar la Poliomielitis", Hanal Pixan, Encendido de Gloriestas Navideñas, Inauguración de la Villa Navideña y Posadas Navideñas), obteniendo el 100% de cumplimiento en el indicador.</t>
    </r>
  </si>
  <si>
    <r>
      <t xml:space="preserve">Justificacion Trimestral:
</t>
    </r>
    <r>
      <rPr>
        <sz val="11"/>
        <color theme="1"/>
        <rFont val="Arial"/>
        <family val="2"/>
      </rPr>
      <t>Para este cuarto trimestre se tenia una meta planeada de 450 difusines, de las cuales se obtuvo la cifra de 5,139 difusiones logrando de esta forma sobre pasar la meta y obteniendo un 1142% del trimestre. Todo esto fue posible gracias a los distintos eventos que se llevaron a cabo durante el trimestre.</t>
    </r>
  </si>
  <si>
    <r>
      <rPr>
        <b/>
        <sz val="11"/>
        <color theme="1"/>
        <rFont val="Arial"/>
        <family val="2"/>
      </rPr>
      <t xml:space="preserve">Justificacion Trimestral: </t>
    </r>
    <r>
      <rPr>
        <sz val="11"/>
        <color theme="1"/>
        <rFont val="Arial"/>
        <family val="2"/>
      </rPr>
      <t>Semaforización roja, variación en las audiencias ciudadanas en lo programado para el 4to. trimestre de 2023, debido a la participación ciudadana, a las instituciones Gubernamentales y las OSC´S, que trabajaron en coordinación para la canalización y resolución de las solicitudes de la ciudadanía.</t>
    </r>
  </si>
  <si>
    <r>
      <rPr>
        <b/>
        <sz val="11"/>
        <color theme="1"/>
        <rFont val="Arial"/>
        <family val="2"/>
      </rPr>
      <t xml:space="preserve">Justificacion Trimestral: </t>
    </r>
    <r>
      <rPr>
        <sz val="11"/>
        <color theme="1"/>
        <rFont val="Arial"/>
        <family val="2"/>
      </rPr>
      <t xml:space="preserve">Semaforización amarilla, en el 4to. trimestre de 2023, toda vez que  la participación ciudadana no acudia a la oficina como anteriormente, ni las instituciones Gubernamentales y las OSC´S,  para la entrega de apoyos a los grupos vulnerables del Municipio de Benito Juárez. </t>
    </r>
  </si>
  <si>
    <r>
      <rPr>
        <b/>
        <sz val="11"/>
        <color theme="1"/>
        <rFont val="Arial"/>
        <family val="2"/>
      </rPr>
      <t xml:space="preserve">Justificacion Trimestral: </t>
    </r>
    <r>
      <rPr>
        <sz val="11"/>
        <color theme="1"/>
        <rFont val="Arial"/>
        <family val="2"/>
      </rPr>
      <t xml:space="preserve">Semaforización verde, se cumplio con lo programado en el 4to. trimestre de 2023, superando lo proyectado, a traves de la realización de brigadas sociales en coordinación de asociaciones civiles, en diversas colonias del Municipio de Benito Juárez, gracias a la participación de las y los benitojuarenses. </t>
    </r>
  </si>
  <si>
    <r>
      <rPr>
        <b/>
        <sz val="11"/>
        <color theme="1"/>
        <rFont val="Arial"/>
        <family val="2"/>
      </rPr>
      <t>Justificación Trimestral:</t>
    </r>
    <r>
      <rPr>
        <sz val="11"/>
        <color theme="1"/>
        <rFont val="Arial"/>
        <family val="2"/>
      </rPr>
      <t xml:space="preserve"> Se cubrió la meta trimestral, toda vez que se efectuaron el 100% de asesorías programadas.</t>
    </r>
  </si>
  <si>
    <r>
      <t xml:space="preserve">Justificación Trimestral: </t>
    </r>
    <r>
      <rPr>
        <sz val="11"/>
        <color theme="1"/>
        <rFont val="Arial"/>
        <family val="2"/>
      </rPr>
      <t xml:space="preserve">Se cumplió la meta del 100% en realización de mesas de trabajo con cámaras empresariales en seguimiento a la certificación de la academia de policías. </t>
    </r>
  </si>
  <si>
    <r>
      <t xml:space="preserve">Justificación Trimestral: </t>
    </r>
    <r>
      <rPr>
        <sz val="11"/>
        <color theme="1"/>
        <rFont val="Arial"/>
        <family val="2"/>
      </rPr>
      <t xml:space="preserve">Se dio cumplimiento al 100% de reuniones con dependencias Estatales y Federales del trimestre. </t>
    </r>
  </si>
  <si>
    <r>
      <t xml:space="preserve">Justificación Trimestral: </t>
    </r>
    <r>
      <rPr>
        <sz val="11"/>
        <color theme="1"/>
        <rFont val="Arial"/>
        <family val="2"/>
      </rPr>
      <t xml:space="preserve">No se presentan avances de cumplimiento, toda vez que la meta anual fue programada y ejecutada en el 3er trimestre.  </t>
    </r>
  </si>
  <si>
    <r>
      <t xml:space="preserve">Justificacion Trimestral: </t>
    </r>
    <r>
      <rPr>
        <sz val="11"/>
        <color theme="1"/>
        <rFont val="Arial"/>
        <family val="2"/>
      </rPr>
      <t>Me permito informar que las actividades están ligadas directamente con las Obligaciones comunes de Transparencia, razon por cual el avance o cumplimiento de las mismas depende de la carga de información. En ese orden de ideas las Obligaciones de transparencia se actualizan trimestralmente y se cuenta con un plazo de 15 a 30 días naturales a partir del cierre del trimestre, es decir: del 01/10/2023 al 30/10/2023, Motivo por el cual el avance, requerido no podrá ser proporcionado en la fecha requerida, sin embargo, se reporta el avance obtenido durnate el segundo trimestre 2023.</t>
    </r>
  </si>
  <si>
    <r>
      <t xml:space="preserve">Justificacion Trimestral: </t>
    </r>
    <r>
      <rPr>
        <sz val="11"/>
        <color theme="1"/>
        <rFont val="Arial"/>
        <family val="2"/>
      </rPr>
      <t>No se alcanzó el estimado durante el segundo trimestre toda vez que no se tiene un control acerca de las inconformidades que los solicitantes pudieran tener en contra de las resoluciones emitidas por esta Unidad de Transparencia.</t>
    </r>
  </si>
  <si>
    <r>
      <t xml:space="preserve">Justificacion Trimestral: </t>
    </r>
    <r>
      <rPr>
        <sz val="11"/>
        <color theme="1"/>
        <rFont val="Arial"/>
        <family val="2"/>
      </rPr>
      <t>No se alcanzó el estimado durante el segundo trimestre toda vez que no se tiene un control acerca de las denuncias que los usuarios pudieran hacer en contra de las inconsistencias/falta en la información (a su consideración) dentro de  la plataforma</t>
    </r>
  </si>
  <si>
    <r>
      <t xml:space="preserve">Justificacion Trimestral: </t>
    </r>
    <r>
      <rPr>
        <sz val="11"/>
        <color theme="1"/>
        <rFont val="Arial"/>
        <family val="2"/>
      </rPr>
      <t>No se alcanzó el estimado durante el segundo trimestre toda vez que los avisos de privacidad no es necesario actualizarlos de manera periodica, solo en caso de que exista una modificación o actualización.</t>
    </r>
  </si>
  <si>
    <r>
      <t xml:space="preserve">Justificacion Trimestral: </t>
    </r>
    <r>
      <rPr>
        <sz val="11"/>
        <color theme="1"/>
        <rFont val="Arial"/>
        <family val="2"/>
      </rPr>
      <t>No se alcanzó el estimado durante el segundo trimestre toda vez que a pesar de estar a disposición de la ciudadanía, hubo diversos acercamientos por parte de los ciudadanos pero se les dió orientación para presentar su solicitud de Derechos A.R.C.O. ante la autoridad responsable/competente</t>
    </r>
    <r>
      <rPr>
        <b/>
        <sz val="11"/>
        <color theme="1"/>
        <rFont val="Arial"/>
        <family val="2"/>
      </rPr>
      <t xml:space="preserve">	</t>
    </r>
  </si>
  <si>
    <r>
      <t xml:space="preserve">Justificación Trimestral: </t>
    </r>
    <r>
      <rPr>
        <sz val="11"/>
        <color theme="1"/>
        <rFont val="Arial"/>
        <family val="2"/>
      </rPr>
      <t xml:space="preserve">Se logra una meta en un 188.00 %, debido a la coordinacion con las distintas areas que conforman la delegacion y asi mism o al buen gobierno que encabeza esta administracion municipal. </t>
    </r>
  </si>
  <si>
    <r>
      <t xml:space="preserve">Justificación Trimestral: </t>
    </r>
    <r>
      <rPr>
        <sz val="11"/>
        <color theme="1"/>
        <rFont val="Arial"/>
        <family val="2"/>
      </rPr>
      <t xml:space="preserve">Se rebasa la meta proyectada en un 1033.33 %. debido a los requerimiento constanstantes que se realizan.   </t>
    </r>
  </si>
  <si>
    <r>
      <t xml:space="preserve">Justificación Trimestral: </t>
    </r>
    <r>
      <rPr>
        <sz val="11"/>
        <color theme="1"/>
        <rFont val="Arial"/>
        <family val="2"/>
      </rPr>
      <t xml:space="preserve">Se rebasa la meta proyectada en un 73.08 %. Pues ha habido constantes requerimientos  ante las áreas municipales.    </t>
    </r>
  </si>
  <si>
    <r>
      <t xml:space="preserve">Justificación Trimestral: </t>
    </r>
    <r>
      <rPr>
        <sz val="11"/>
        <color theme="1"/>
        <rFont val="Arial"/>
        <family val="2"/>
      </rPr>
      <t xml:space="preserve">Se rebasa la meta proyectada en un 375.00 %. debido a los constantes requerimientos que se realizan antes las areas municipales.  </t>
    </r>
    <r>
      <rPr>
        <b/>
        <sz val="11"/>
        <color theme="1"/>
        <rFont val="Arial"/>
        <family val="2"/>
      </rPr>
      <t xml:space="preserve"> </t>
    </r>
  </si>
  <si>
    <r>
      <t xml:space="preserve">Justificación Trimestral: </t>
    </r>
    <r>
      <rPr>
        <sz val="11"/>
        <color theme="1"/>
        <rFont val="Arial"/>
        <family val="2"/>
      </rPr>
      <t xml:space="preserve">Se logra en un 100.00%. Manteniendo la meta programada.  </t>
    </r>
    <r>
      <rPr>
        <b/>
        <sz val="11"/>
        <color theme="1"/>
        <rFont val="Arial"/>
        <family val="2"/>
      </rPr>
      <t xml:space="preserve">          </t>
    </r>
  </si>
  <si>
    <r>
      <t xml:space="preserve">Justificación Trimestral: </t>
    </r>
    <r>
      <rPr>
        <sz val="11"/>
        <color theme="1"/>
        <rFont val="Arial"/>
        <family val="2"/>
      </rPr>
      <t xml:space="preserve">Se logra una meta en un 137.89 %, esto por los eventos que se llevan a cabo por la coordinación de participación social y la familia.       </t>
    </r>
    <r>
      <rPr>
        <b/>
        <sz val="11"/>
        <color theme="1"/>
        <rFont val="Arial"/>
        <family val="2"/>
      </rPr>
      <t xml:space="preserve">                          </t>
    </r>
  </si>
  <si>
    <r>
      <t xml:space="preserve">Justificación Trimestral: </t>
    </r>
    <r>
      <rPr>
        <sz val="11"/>
        <color theme="1"/>
        <rFont val="Arial"/>
        <family val="2"/>
      </rPr>
      <t xml:space="preserve">Se logra una meta en un 117.76 %, debido al buen funcionamiento y la operatividad del área, además de las brigadas de limpieza que se han realizado.   </t>
    </r>
    <r>
      <rPr>
        <b/>
        <sz val="11"/>
        <color theme="1"/>
        <rFont val="Arial"/>
        <family val="2"/>
      </rPr>
      <t xml:space="preserve">          </t>
    </r>
  </si>
  <si>
    <r>
      <t xml:space="preserve">Justificación Trimestral: </t>
    </r>
    <r>
      <rPr>
        <sz val="11"/>
        <color theme="1"/>
        <rFont val="Arial"/>
        <family val="2"/>
      </rPr>
      <t xml:space="preserve">Se logra una meta en un 395.60 %, debido a los eventos realizados además de promover la lectura en las escuelas lo que hace que exista más afluencia de personas en las instalaciones.    </t>
    </r>
    <r>
      <rPr>
        <b/>
        <sz val="11"/>
        <color theme="1"/>
        <rFont val="Arial"/>
        <family val="2"/>
      </rPr>
      <t xml:space="preserve">             </t>
    </r>
  </si>
  <si>
    <r>
      <t xml:space="preserve">Justificación Trimestral: </t>
    </r>
    <r>
      <rPr>
        <sz val="11"/>
        <color theme="1"/>
        <rFont val="Arial"/>
        <family val="2"/>
      </rPr>
      <t xml:space="preserve">Se logra una meta en un 109.09 %, debido a la operatividad y a la cercanía con la ciudadanía, así mismo  estar pendiente de cada reporte para poder atenderlo en tiempo evitando graves consecuencias en la población.    </t>
    </r>
    <r>
      <rPr>
        <b/>
        <sz val="11"/>
        <color theme="1"/>
        <rFont val="Arial"/>
        <family val="2"/>
      </rPr>
      <t xml:space="preserve">             </t>
    </r>
  </si>
  <si>
    <r>
      <t xml:space="preserve">Justificación Trimestral: </t>
    </r>
    <r>
      <rPr>
        <sz val="11"/>
        <color theme="1"/>
        <rFont val="Arial"/>
        <family val="2"/>
      </rPr>
      <t xml:space="preserve">Se logra una meta en un 200.00 %, debido a la organización y a la realización de mas eventos, así mismo que la población es mas participativa en cada evento realizado lo que hace que se realicen con mas frecuencia.          </t>
    </r>
    <r>
      <rPr>
        <b/>
        <sz val="11"/>
        <color theme="1"/>
        <rFont val="Arial"/>
        <family val="2"/>
      </rPr>
      <t xml:space="preserve">  </t>
    </r>
  </si>
  <si>
    <r>
      <rPr>
        <b/>
        <sz val="11"/>
        <color theme="1"/>
        <rFont val="Arial"/>
        <family val="2"/>
      </rPr>
      <t xml:space="preserve">Justificacion Trimestral: </t>
    </r>
    <r>
      <rPr>
        <sz val="11"/>
        <color theme="1"/>
        <rFont val="Arial"/>
        <family val="2"/>
      </rPr>
      <t>El resultado obtenido de 174.40  %  fue resultada de un aumento en la carga de trabajo  y de una agenda mas cercana a la ciudadania.</t>
    </r>
  </si>
  <si>
    <r>
      <t xml:space="preserve">Justificacion Trimestral: </t>
    </r>
    <r>
      <rPr>
        <sz val="11"/>
        <color theme="1"/>
        <rFont val="Arial"/>
        <family val="2"/>
      </rPr>
      <t>El resultado obtenido de 136.93  %  fue resultada de un aumento en la carga de trabajo  y de solicitudes en gestiones por parte de la ciudadania.</t>
    </r>
  </si>
  <si>
    <t>AUTORIZÓ
Lic. Berenice Penelope Polanco Cordova
Secretaria Particular de la Presidencia Municipal</t>
  </si>
  <si>
    <r>
      <t xml:space="preserve">Meta Trimestral: </t>
    </r>
    <r>
      <rPr>
        <sz val="11"/>
        <color theme="1"/>
        <rFont val="Arial"/>
        <family val="2"/>
      </rPr>
      <t>El resultado obtenido del 35.15%  se derivó a que disminuyó el número de solicitudes ciudadanas para tener una audiencia directa con la presidenta municipal, pero en el porcentaje de avance acumunlado anual se alcanzó la meta en un 101.01%.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</si>
</sst>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0.0%"/>
  </numFmts>
  <fonts count="29" x14ac:knownFonts="1">
    <font>
      <sz val="11"/>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b/>
      <sz val="11"/>
      <color theme="0"/>
      <name val="Arial"/>
      <family val="2"/>
    </font>
    <font>
      <sz val="11"/>
      <color theme="1"/>
      <name val="Calibri"/>
      <family val="2"/>
      <scheme val="minor"/>
    </font>
    <font>
      <b/>
      <sz val="14"/>
      <name val="Arial"/>
      <family val="2"/>
    </font>
    <font>
      <b/>
      <sz val="11"/>
      <name val="Arial"/>
      <family val="2"/>
    </font>
    <font>
      <b/>
      <sz val="14"/>
      <color rgb="FFFFFFFF"/>
      <name val="Arial"/>
      <family val="2"/>
    </font>
    <font>
      <b/>
      <sz val="14"/>
      <color theme="0"/>
      <name val="Arial"/>
      <family val="2"/>
    </font>
    <font>
      <b/>
      <sz val="22"/>
      <color theme="0"/>
      <name val="Arial"/>
      <family val="2"/>
    </font>
    <font>
      <sz val="10"/>
      <name val="Arial"/>
      <family val="2"/>
    </font>
    <font>
      <b/>
      <sz val="10"/>
      <name val="Arial"/>
      <family val="2"/>
    </font>
    <font>
      <b/>
      <sz val="12"/>
      <color rgb="FFFFFFFF"/>
      <name val="Arial"/>
      <family val="2"/>
    </font>
    <font>
      <b/>
      <sz val="16"/>
      <color theme="0"/>
      <name val="Arial"/>
      <family val="2"/>
    </font>
    <font>
      <b/>
      <sz val="11"/>
      <color theme="1"/>
      <name val="Calibri"/>
      <family val="2"/>
      <scheme val="minor"/>
    </font>
    <font>
      <b/>
      <sz val="14"/>
      <color theme="0"/>
      <name val="Calibri"/>
      <family val="2"/>
      <scheme val="minor"/>
    </font>
    <font>
      <sz val="11"/>
      <color rgb="FF000000"/>
      <name val="Arial"/>
      <family val="2"/>
    </font>
    <font>
      <sz val="11"/>
      <color theme="1"/>
      <name val="Arial Nova Cond"/>
      <family val="2"/>
    </font>
    <font>
      <b/>
      <sz val="11"/>
      <color theme="1"/>
      <name val="Arial Nova Cond"/>
      <family val="2"/>
    </font>
    <font>
      <sz val="11"/>
      <color theme="0"/>
      <name val="Arial"/>
      <family val="2"/>
    </font>
    <font>
      <sz val="16"/>
      <color theme="1"/>
      <name val="Calibri"/>
      <family val="2"/>
      <scheme val="minor"/>
    </font>
    <font>
      <b/>
      <sz val="18"/>
      <color theme="1"/>
      <name val="Calibri"/>
      <family val="2"/>
      <scheme val="minor"/>
    </font>
    <font>
      <sz val="18"/>
      <color theme="1"/>
      <name val="Calibri"/>
      <family val="2"/>
      <scheme val="minor"/>
    </font>
    <font>
      <i/>
      <sz val="11"/>
      <color theme="1"/>
      <name val="Arial"/>
      <family val="2"/>
    </font>
    <font>
      <sz val="16"/>
      <color theme="1"/>
      <name val="Arial"/>
      <family val="2"/>
    </font>
    <font>
      <sz val="16"/>
      <name val="Arial"/>
      <family val="2"/>
    </font>
    <font>
      <b/>
      <sz val="16"/>
      <color theme="1"/>
      <name val="Arial"/>
      <family val="2"/>
    </font>
  </fonts>
  <fills count="1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F2F2F2"/>
      </patternFill>
    </fill>
    <fill>
      <patternFill patternType="solid">
        <fgColor theme="0" tint="-0.499984740745262"/>
        <bgColor rgb="FF000000"/>
      </patternFill>
    </fill>
    <fill>
      <patternFill patternType="solid">
        <fgColor theme="0" tint="-4.9989318521683403E-2"/>
        <bgColor indexed="64"/>
      </patternFill>
    </fill>
    <fill>
      <patternFill patternType="solid">
        <fgColor rgb="FFC7EFCE"/>
        <bgColor indexed="64"/>
      </patternFill>
    </fill>
    <fill>
      <patternFill patternType="solid">
        <fgColor rgb="FFFFEB9C"/>
        <bgColor indexed="64"/>
      </patternFill>
    </fill>
    <fill>
      <patternFill patternType="solid">
        <fgColor rgb="FFFFEB9C"/>
        <bgColor rgb="FFF2F2F2"/>
      </patternFill>
    </fill>
    <fill>
      <patternFill patternType="solid">
        <fgColor rgb="FFD9D9D9"/>
        <bgColor rgb="FF000000"/>
      </patternFill>
    </fill>
    <fill>
      <patternFill patternType="solid">
        <fgColor rgb="FFF2F2F2"/>
        <bgColor rgb="FF000000"/>
      </patternFill>
    </fill>
    <fill>
      <patternFill patternType="solid">
        <fgColor theme="0" tint="-4.9989318521683403E-2"/>
        <bgColor rgb="FFFBE4D5"/>
      </patternFill>
    </fill>
    <fill>
      <patternFill patternType="solid">
        <fgColor rgb="FFBFBFBF"/>
        <bgColor rgb="FFBFBFBF"/>
      </patternFill>
    </fill>
    <fill>
      <patternFill patternType="solid">
        <fgColor rgb="FFFFFF00"/>
        <bgColor indexed="64"/>
      </patternFill>
    </fill>
  </fills>
  <borders count="133">
    <border>
      <left/>
      <right/>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ashed">
        <color theme="1"/>
      </left>
      <right/>
      <top style="dashed">
        <color theme="1"/>
      </top>
      <bottom style="dashed">
        <color theme="1"/>
      </bottom>
      <diagonal/>
    </border>
    <border>
      <left style="dashed">
        <color theme="1"/>
      </left>
      <right/>
      <top style="dashed">
        <color theme="1"/>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otted">
        <color indexed="64"/>
      </left>
      <right style="dotted">
        <color indexed="64"/>
      </right>
      <top style="dotted">
        <color indexed="64"/>
      </top>
      <bottom style="dashed">
        <color theme="1"/>
      </bottom>
      <diagonal/>
    </border>
    <border>
      <left style="dashed">
        <color theme="1"/>
      </left>
      <right style="dashed">
        <color theme="1"/>
      </right>
      <top/>
      <bottom/>
      <diagonal/>
    </border>
    <border>
      <left style="dashed">
        <color theme="1"/>
      </left>
      <right style="dashed">
        <color theme="1"/>
      </right>
      <top style="dotted">
        <color theme="1"/>
      </top>
      <bottom style="dotted">
        <color theme="1"/>
      </bottom>
      <diagonal/>
    </border>
    <border>
      <left style="dashed">
        <color theme="1"/>
      </left>
      <right style="dashed">
        <color theme="1"/>
      </right>
      <top style="dotted">
        <color theme="1"/>
      </top>
      <bottom style="dashed">
        <color theme="1"/>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right style="medium">
        <color indexed="64"/>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slantDashDot">
        <color theme="1"/>
      </left>
      <right style="dashed">
        <color theme="1"/>
      </right>
      <top style="dashed">
        <color theme="1"/>
      </top>
      <bottom style="dashed">
        <color theme="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ashed">
        <color theme="1"/>
      </left>
      <right/>
      <top style="dashed">
        <color theme="1"/>
      </top>
      <bottom style="dotted">
        <color theme="1"/>
      </bottom>
      <diagonal/>
    </border>
    <border>
      <left style="medium">
        <color theme="1"/>
      </left>
      <right style="dashed">
        <color theme="1"/>
      </right>
      <top style="dashed">
        <color theme="1"/>
      </top>
      <bottom style="dashed">
        <color theme="1"/>
      </bottom>
      <diagonal/>
    </border>
    <border>
      <left style="medium">
        <color theme="1"/>
      </left>
      <right style="dashed">
        <color theme="1"/>
      </right>
      <top style="dashed">
        <color theme="1"/>
      </top>
      <bottom style="medium">
        <color indexed="64"/>
      </bottom>
      <diagonal/>
    </border>
    <border>
      <left style="dotted">
        <color theme="1"/>
      </left>
      <right style="dotted">
        <color theme="1"/>
      </right>
      <top style="dashed">
        <color theme="1"/>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medium">
        <color indexed="64"/>
      </right>
      <top style="dotted">
        <color theme="1"/>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medium">
        <color indexed="64"/>
      </left>
      <right/>
      <top style="thin">
        <color indexed="64"/>
      </top>
      <bottom style="thin">
        <color indexed="64"/>
      </bottom>
      <diagonal/>
    </border>
    <border>
      <left style="dotted">
        <color indexed="64"/>
      </left>
      <right style="dotted">
        <color indexed="64"/>
      </right>
      <top style="dashed">
        <color theme="1"/>
      </top>
      <bottom style="dashed">
        <color theme="1"/>
      </bottom>
      <diagonal/>
    </border>
    <border>
      <left/>
      <right style="dashed">
        <color theme="1"/>
      </right>
      <top style="dashed">
        <color theme="1"/>
      </top>
      <bottom style="dashed">
        <color theme="1"/>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dotted">
        <color indexed="64"/>
      </right>
      <top style="dotted">
        <color indexed="64"/>
      </top>
      <bottom style="dotted">
        <color indexed="64"/>
      </bottom>
      <diagonal/>
    </border>
    <border>
      <left/>
      <right style="dashed">
        <color theme="1"/>
      </right>
      <top style="dashed">
        <color theme="1"/>
      </top>
      <bottom style="medium">
        <color indexed="64"/>
      </bottom>
      <diagonal/>
    </border>
    <border>
      <left style="medium">
        <color indexed="64"/>
      </left>
      <right style="medium">
        <color indexed="64"/>
      </right>
      <top style="dashed">
        <color theme="1"/>
      </top>
      <bottom style="medium">
        <color indexed="64"/>
      </bottom>
      <diagonal/>
    </border>
    <border>
      <left style="dotted">
        <color indexed="64"/>
      </left>
      <right style="dotted">
        <color indexed="64"/>
      </right>
      <top/>
      <bottom style="dotted">
        <color indexed="64"/>
      </bottom>
      <diagonal/>
    </border>
    <border>
      <left style="dashed">
        <color theme="1"/>
      </left>
      <right/>
      <top/>
      <bottom style="dotted">
        <color theme="1"/>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top style="thin">
        <color rgb="FF000000"/>
      </top>
      <bottom style="medium">
        <color indexed="64"/>
      </bottom>
      <diagonal/>
    </border>
    <border>
      <left/>
      <right style="dashed">
        <color theme="1"/>
      </right>
      <top/>
      <bottom style="dashed">
        <color theme="1"/>
      </bottom>
      <diagonal/>
    </border>
    <border>
      <left style="dashed">
        <color theme="1"/>
      </left>
      <right/>
      <top/>
      <bottom style="dashed">
        <color theme="1"/>
      </bottom>
      <diagonal/>
    </border>
    <border>
      <left style="medium">
        <color theme="1"/>
      </left>
      <right style="dashed">
        <color theme="1"/>
      </right>
      <top/>
      <bottom style="dashed">
        <color theme="1"/>
      </bottom>
      <diagonal/>
    </border>
    <border>
      <left style="dashed">
        <color theme="1"/>
      </left>
      <right style="medium">
        <color indexed="64"/>
      </right>
      <top/>
      <bottom style="dashed">
        <color theme="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dotted">
        <color indexed="64"/>
      </top>
      <bottom style="dashed">
        <color theme="1"/>
      </bottom>
      <diagonal/>
    </border>
    <border>
      <left style="medium">
        <color indexed="64"/>
      </left>
      <right style="medium">
        <color indexed="64"/>
      </right>
      <top style="dotted">
        <color indexed="64"/>
      </top>
      <bottom/>
      <diagonal/>
    </border>
    <border>
      <left style="medium">
        <color indexed="64"/>
      </left>
      <right style="dashed">
        <color theme="1"/>
      </right>
      <top style="dashed">
        <color theme="1"/>
      </top>
      <bottom/>
      <diagonal/>
    </border>
    <border>
      <left style="dashed">
        <color theme="1"/>
      </left>
      <right style="dashed">
        <color theme="1"/>
      </right>
      <top style="dashed">
        <color theme="1"/>
      </top>
      <bottom/>
      <diagonal/>
    </border>
    <border>
      <left style="dashed">
        <color theme="1"/>
      </left>
      <right/>
      <top style="dashed">
        <color theme="1"/>
      </top>
      <bottom/>
      <diagonal/>
    </border>
    <border>
      <left/>
      <right style="dashed">
        <color theme="1"/>
      </right>
      <top style="dashed">
        <color theme="1"/>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style="medium">
        <color indexed="64"/>
      </left>
      <right style="medium">
        <color indexed="64"/>
      </right>
      <top style="dashed">
        <color theme="1"/>
      </top>
      <bottom style="dashed">
        <color theme="1"/>
      </bottom>
      <diagonal/>
    </border>
    <border>
      <left style="dashed">
        <color theme="1"/>
      </left>
      <right style="dashed">
        <color theme="1"/>
      </right>
      <top style="dotted">
        <color theme="1"/>
      </top>
      <bottom/>
      <diagonal/>
    </border>
    <border>
      <left style="dashed">
        <color theme="1"/>
      </left>
      <right style="medium">
        <color indexed="64"/>
      </right>
      <top style="dotted">
        <color theme="1"/>
      </top>
      <bottom/>
      <diagonal/>
    </border>
    <border>
      <left style="medium">
        <color indexed="64"/>
      </left>
      <right/>
      <top style="dashed">
        <color rgb="FF000000"/>
      </top>
      <bottom/>
      <diagonal/>
    </border>
    <border>
      <left style="dotted">
        <color rgb="FF000000"/>
      </left>
      <right style="dotted">
        <color rgb="FF000000"/>
      </right>
      <top style="dashed">
        <color rgb="FF000000"/>
      </top>
      <bottom/>
      <diagonal/>
    </border>
    <border>
      <left style="dashed">
        <color rgb="FF000000"/>
      </left>
      <right style="dashed">
        <color rgb="FF000000"/>
      </right>
      <top style="dashed">
        <color rgb="FF000000"/>
      </top>
      <bottom style="dashed">
        <color rgb="FF000000"/>
      </bottom>
      <diagonal/>
    </border>
    <border>
      <left style="dashed">
        <color rgb="FF000000"/>
      </left>
      <right/>
      <top style="dashed">
        <color rgb="FF000000"/>
      </top>
      <bottom style="dashed">
        <color rgb="FF000000"/>
      </bottom>
      <diagonal/>
    </border>
    <border>
      <left style="medium">
        <color indexed="64"/>
      </left>
      <right style="dashed">
        <color rgb="FF000000"/>
      </right>
      <top style="dashed">
        <color rgb="FF000000"/>
      </top>
      <bottom style="dashed">
        <color rgb="FF000000"/>
      </bottom>
      <diagonal/>
    </border>
    <border>
      <left style="dotted">
        <color rgb="FF000000"/>
      </left>
      <right style="dashed">
        <color rgb="FF000000"/>
      </right>
      <top style="dashed">
        <color rgb="FF000000"/>
      </top>
      <bottom/>
      <diagonal/>
    </border>
    <border>
      <left style="dashed">
        <color rgb="FF000000"/>
      </left>
      <right style="dashed">
        <color rgb="FF000000"/>
      </right>
      <top style="dashed">
        <color theme="1"/>
      </top>
      <bottom/>
      <diagonal/>
    </border>
    <border>
      <left style="dashed">
        <color rgb="FF000000"/>
      </left>
      <right style="medium">
        <color indexed="64"/>
      </right>
      <top style="dashed">
        <color rgb="FF000000"/>
      </top>
      <bottom/>
      <diagonal/>
    </border>
    <border>
      <left/>
      <right style="dotted">
        <color theme="1"/>
      </right>
      <top style="dotted">
        <color theme="1"/>
      </top>
      <bottom style="dotted">
        <color theme="1"/>
      </bottom>
      <diagonal/>
    </border>
    <border>
      <left style="dotted">
        <color theme="1"/>
      </left>
      <right style="dotted">
        <color indexed="64"/>
      </right>
      <top style="dashed">
        <color theme="1"/>
      </top>
      <bottom/>
      <diagonal/>
    </border>
    <border>
      <left style="dotted">
        <color theme="1"/>
      </left>
      <right style="dotted">
        <color indexed="64"/>
      </right>
      <top/>
      <bottom style="dashed">
        <color theme="1"/>
      </bottom>
      <diagonal/>
    </border>
    <border>
      <left style="dotted">
        <color indexed="64"/>
      </left>
      <right style="dotted">
        <color indexed="64"/>
      </right>
      <top style="dashed">
        <color indexed="64"/>
      </top>
      <bottom style="dotted">
        <color indexed="64"/>
      </bottom>
      <diagonal/>
    </border>
    <border>
      <left style="dotted">
        <color indexed="64"/>
      </left>
      <right style="dotted">
        <color indexed="64"/>
      </right>
      <top style="dotted">
        <color indexed="64"/>
      </top>
      <bottom/>
      <diagonal/>
    </border>
    <border>
      <left style="medium">
        <color indexed="64"/>
      </left>
      <right style="dotted">
        <color theme="1"/>
      </right>
      <top style="dashed">
        <color theme="1"/>
      </top>
      <bottom/>
      <diagonal/>
    </border>
    <border>
      <left style="medium">
        <color indexed="64"/>
      </left>
      <right style="dotted">
        <color theme="1"/>
      </right>
      <top/>
      <bottom style="dashed">
        <color theme="1"/>
      </bottom>
      <diagonal/>
    </border>
    <border>
      <left style="dashed">
        <color theme="1"/>
      </left>
      <right style="medium">
        <color theme="1"/>
      </right>
      <top style="dotted">
        <color indexed="64"/>
      </top>
      <bottom/>
      <diagonal/>
    </border>
    <border>
      <left style="dashed">
        <color theme="1"/>
      </left>
      <right style="medium">
        <color theme="1"/>
      </right>
      <top/>
      <bottom/>
      <diagonal/>
    </border>
    <border>
      <left style="dashed">
        <color theme="1"/>
      </left>
      <right style="medium">
        <color theme="1"/>
      </right>
      <top/>
      <bottom style="medium">
        <color indexed="64"/>
      </bottom>
      <diagonal/>
    </border>
    <border>
      <left style="medium">
        <color indexed="64"/>
      </left>
      <right/>
      <top style="thin">
        <color indexed="64"/>
      </top>
      <bottom style="medium">
        <color indexed="64"/>
      </bottom>
      <diagonal/>
    </border>
    <border>
      <left/>
      <right/>
      <top style="dashed">
        <color theme="1"/>
      </top>
      <bottom/>
      <diagonal/>
    </border>
    <border>
      <left style="medium">
        <color indexed="64"/>
      </left>
      <right/>
      <top style="dashed">
        <color theme="1"/>
      </top>
      <bottom/>
      <diagonal/>
    </border>
    <border>
      <left style="medium">
        <color indexed="64"/>
      </left>
      <right/>
      <top/>
      <bottom style="dashed">
        <color theme="1"/>
      </bottom>
      <diagonal/>
    </border>
    <border>
      <left/>
      <right/>
      <top/>
      <bottom style="dashed">
        <color theme="1"/>
      </bottom>
      <diagonal/>
    </border>
    <border>
      <left style="dashed">
        <color theme="1"/>
      </left>
      <right style="dashed">
        <color theme="1"/>
      </right>
      <top style="dashed">
        <color theme="1"/>
      </top>
      <bottom style="dotted">
        <color theme="1"/>
      </bottom>
      <diagonal/>
    </border>
    <border>
      <left style="medium">
        <color indexed="64"/>
      </left>
      <right style="dashed">
        <color theme="1"/>
      </right>
      <top/>
      <bottom style="dashed">
        <color theme="1"/>
      </bottom>
      <diagonal/>
    </border>
    <border>
      <left style="medium">
        <color indexed="64"/>
      </left>
      <right style="dashed">
        <color theme="1"/>
      </right>
      <top style="dashed">
        <color theme="1"/>
      </top>
      <bottom style="dotted">
        <color indexed="64"/>
      </bottom>
      <diagonal/>
    </border>
    <border>
      <left style="dashed">
        <color theme="1"/>
      </left>
      <right style="dashed">
        <color theme="1"/>
      </right>
      <top style="dotted">
        <color theme="1"/>
      </top>
      <bottom style="dotted">
        <color indexed="64"/>
      </bottom>
      <diagonal/>
    </border>
    <border>
      <left style="dashed">
        <color theme="1"/>
      </left>
      <right style="dashed">
        <color theme="1"/>
      </right>
      <top style="dashed">
        <color theme="1"/>
      </top>
      <bottom style="dotted">
        <color indexed="64"/>
      </bottom>
      <diagonal/>
    </border>
    <border>
      <left style="dashed">
        <color theme="1"/>
      </left>
      <right style="medium">
        <color indexed="64"/>
      </right>
      <top style="dashed">
        <color theme="1"/>
      </top>
      <bottom style="dotted">
        <color indexed="64"/>
      </bottom>
      <diagonal/>
    </border>
    <border>
      <left style="medium">
        <color indexed="64"/>
      </left>
      <right style="medium">
        <color indexed="64"/>
      </right>
      <top style="dashed">
        <color theme="1"/>
      </top>
      <bottom style="dotted">
        <color indexed="64"/>
      </bottom>
      <diagonal/>
    </border>
    <border>
      <left style="thin">
        <color auto="1"/>
      </left>
      <right style="medium">
        <color auto="1"/>
      </right>
      <top style="dotted">
        <color auto="1"/>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dotted">
        <color indexed="64"/>
      </bottom>
      <diagonal/>
    </border>
    <border>
      <left style="thin">
        <color rgb="FF000000"/>
      </left>
      <right style="thin">
        <color rgb="FF000000"/>
      </right>
      <top style="thin">
        <color rgb="FF000000"/>
      </top>
      <bottom style="thin">
        <color rgb="FF000000"/>
      </bottom>
      <diagonal/>
    </border>
    <border>
      <left/>
      <right style="medium">
        <color rgb="FF000000"/>
      </right>
      <top style="dotted">
        <color rgb="FF000000"/>
      </top>
      <bottom style="dotted">
        <color rgb="FF000000"/>
      </bottom>
      <diagonal/>
    </border>
    <border>
      <left style="medium">
        <color indexed="64"/>
      </left>
      <right style="dashed">
        <color theme="1"/>
      </right>
      <top style="medium">
        <color indexed="64"/>
      </top>
      <bottom/>
      <diagonal/>
    </border>
    <border>
      <left style="medium">
        <color indexed="64"/>
      </left>
      <right style="dashed">
        <color theme="1"/>
      </right>
      <top/>
      <bottom/>
      <diagonal/>
    </border>
    <border>
      <left/>
      <right style="medium">
        <color indexed="64"/>
      </right>
      <top style="dashed">
        <color theme="1"/>
      </top>
      <bottom style="dashed">
        <color theme="1"/>
      </bottom>
      <diagonal/>
    </border>
    <border>
      <left style="dashed">
        <color theme="1"/>
      </left>
      <right style="dashed">
        <color theme="1"/>
      </right>
      <top style="medium">
        <color indexed="64"/>
      </top>
      <bottom/>
      <diagonal/>
    </border>
  </borders>
  <cellStyleXfs count="3">
    <xf numFmtId="0" fontId="0" fillId="0" borderId="0"/>
    <xf numFmtId="9" fontId="6" fillId="0" borderId="0" applyFont="0" applyFill="0" applyBorder="0" applyAlignment="0" applyProtection="0"/>
    <xf numFmtId="44" fontId="6" fillId="0" borderId="0" applyFont="0" applyFill="0" applyBorder="0" applyAlignment="0" applyProtection="0"/>
  </cellStyleXfs>
  <cellXfs count="315">
    <xf numFmtId="0" fontId="0" fillId="0" borderId="0" xfId="0"/>
    <xf numFmtId="0" fontId="1" fillId="8" borderId="6" xfId="0" applyFont="1" applyFill="1" applyBorder="1" applyAlignment="1">
      <alignment horizontal="center" vertical="center" wrapText="1"/>
    </xf>
    <xf numFmtId="0" fontId="1" fillId="8" borderId="1" xfId="0" applyFont="1" applyFill="1" applyBorder="1" applyAlignment="1">
      <alignment horizontal="justify" vertical="center" wrapText="1"/>
    </xf>
    <xf numFmtId="0" fontId="2" fillId="8" borderId="1" xfId="0" applyFont="1" applyFill="1" applyBorder="1" applyAlignment="1">
      <alignment horizontal="justify" vertical="center" wrapText="1"/>
    </xf>
    <xf numFmtId="0" fontId="2" fillId="8" borderId="1" xfId="0" applyFont="1" applyFill="1" applyBorder="1" applyAlignment="1">
      <alignment horizontal="center" vertical="center" wrapText="1"/>
    </xf>
    <xf numFmtId="0" fontId="1" fillId="8" borderId="11" xfId="0" applyFont="1" applyFill="1" applyBorder="1" applyAlignment="1">
      <alignment horizontal="left" vertical="center" wrapText="1"/>
    </xf>
    <xf numFmtId="0" fontId="1" fillId="8" borderId="8" xfId="0" applyFont="1" applyFill="1" applyBorder="1" applyAlignment="1">
      <alignment horizontal="center" vertical="center" wrapText="1"/>
    </xf>
    <xf numFmtId="0" fontId="1" fillId="8" borderId="9" xfId="0" applyFont="1" applyFill="1" applyBorder="1" applyAlignment="1">
      <alignment horizontal="justify" vertical="center" wrapText="1"/>
    </xf>
    <xf numFmtId="0" fontId="2" fillId="8" borderId="9" xfId="0" applyFont="1" applyFill="1" applyBorder="1" applyAlignment="1">
      <alignment horizontal="justify" vertical="center" wrapText="1"/>
    </xf>
    <xf numFmtId="0" fontId="2" fillId="8" borderId="9" xfId="0" applyFont="1" applyFill="1" applyBorder="1" applyAlignment="1">
      <alignment horizontal="center" vertical="center" wrapText="1"/>
    </xf>
    <xf numFmtId="0" fontId="1" fillId="8" borderId="12" xfId="0" applyFont="1" applyFill="1" applyBorder="1" applyAlignment="1">
      <alignment horizontal="left" vertical="center" wrapText="1"/>
    </xf>
    <xf numFmtId="0" fontId="2" fillId="8" borderId="17" xfId="0" applyFont="1" applyFill="1" applyBorder="1" applyAlignment="1">
      <alignment horizontal="center" vertical="center" wrapText="1"/>
    </xf>
    <xf numFmtId="0" fontId="2" fillId="8" borderId="22" xfId="0" applyFont="1" applyFill="1" applyBorder="1" applyAlignment="1">
      <alignment horizontal="center" vertical="center" wrapText="1"/>
    </xf>
    <xf numFmtId="0" fontId="2" fillId="8" borderId="24" xfId="0" applyFont="1" applyFill="1" applyBorder="1" applyAlignment="1">
      <alignment vertical="center" wrapText="1"/>
    </xf>
    <xf numFmtId="0" fontId="2" fillId="8" borderId="25" xfId="0" applyFont="1" applyFill="1" applyBorder="1" applyAlignment="1">
      <alignment vertical="center" wrapText="1"/>
    </xf>
    <xf numFmtId="0" fontId="4" fillId="8" borderId="27"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4" fillId="8" borderId="28"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32" xfId="0" applyFont="1" applyFill="1" applyBorder="1" applyAlignment="1">
      <alignment horizontal="left" vertical="center" wrapText="1"/>
    </xf>
    <xf numFmtId="0" fontId="4" fillId="4" borderId="28" xfId="0" applyFont="1" applyFill="1" applyBorder="1" applyAlignment="1">
      <alignment horizontal="center" vertical="center" wrapText="1"/>
    </xf>
    <xf numFmtId="0" fontId="2" fillId="3" borderId="33" xfId="0" applyFont="1" applyFill="1" applyBorder="1" applyAlignment="1">
      <alignment horizontal="left" vertical="center" wrapText="1"/>
    </xf>
    <xf numFmtId="0" fontId="4" fillId="4" borderId="27" xfId="0" applyFont="1" applyFill="1" applyBorder="1" applyAlignment="1">
      <alignment horizontal="center" vertical="center" wrapText="1"/>
    </xf>
    <xf numFmtId="0" fontId="2" fillId="3" borderId="32" xfId="0" applyFont="1" applyFill="1" applyBorder="1" applyAlignment="1">
      <alignment horizontal="center" vertical="center" wrapText="1"/>
    </xf>
    <xf numFmtId="164" fontId="1" fillId="8" borderId="26" xfId="0" applyNumberFormat="1" applyFont="1" applyFill="1" applyBorder="1" applyAlignment="1">
      <alignment horizontal="center" vertical="center" wrapText="1"/>
    </xf>
    <xf numFmtId="164" fontId="1" fillId="8" borderId="16" xfId="0" applyNumberFormat="1" applyFont="1" applyFill="1" applyBorder="1" applyAlignment="1">
      <alignment horizontal="center" vertical="center" wrapText="1"/>
    </xf>
    <xf numFmtId="0" fontId="12" fillId="8" borderId="30" xfId="0" applyFont="1" applyFill="1" applyBorder="1" applyAlignment="1">
      <alignment horizontal="justify" vertical="center" wrapText="1"/>
    </xf>
    <xf numFmtId="0" fontId="5" fillId="5" borderId="30" xfId="0" applyFont="1" applyFill="1" applyBorder="1" applyAlignment="1">
      <alignment horizontal="left" vertical="center" wrapText="1"/>
    </xf>
    <xf numFmtId="0" fontId="1" fillId="3" borderId="30" xfId="0" applyFont="1" applyFill="1" applyBorder="1" applyAlignment="1">
      <alignment horizontal="left" vertical="center" wrapText="1"/>
    </xf>
    <xf numFmtId="0" fontId="1" fillId="8" borderId="30" xfId="0" applyFont="1" applyFill="1" applyBorder="1" applyAlignment="1">
      <alignment horizontal="left" vertical="center" wrapText="1"/>
    </xf>
    <xf numFmtId="0" fontId="1" fillId="8" borderId="26"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1" fillId="8" borderId="19" xfId="0" applyFont="1" applyFill="1" applyBorder="1" applyAlignment="1">
      <alignment horizontal="center" vertical="center" wrapText="1"/>
    </xf>
    <xf numFmtId="164" fontId="1" fillId="8" borderId="19" xfId="0" applyNumberFormat="1" applyFont="1" applyFill="1" applyBorder="1" applyAlignment="1">
      <alignment horizontal="center" vertical="center" wrapText="1"/>
    </xf>
    <xf numFmtId="0" fontId="2" fillId="0" borderId="38" xfId="0" applyFont="1" applyBorder="1" applyAlignment="1">
      <alignment horizontal="center" vertical="center" wrapText="1"/>
    </xf>
    <xf numFmtId="0" fontId="0" fillId="9" borderId="0" xfId="0" applyFill="1"/>
    <xf numFmtId="0" fontId="0" fillId="10" borderId="0" xfId="0" applyFill="1"/>
    <xf numFmtId="10" fontId="0" fillId="6" borderId="39" xfId="0" applyNumberFormat="1" applyFill="1" applyBorder="1" applyAlignment="1">
      <alignment horizontal="center" vertical="center" wrapText="1"/>
    </xf>
    <xf numFmtId="10" fontId="0" fillId="6" borderId="42" xfId="0" applyNumberFormat="1" applyFill="1" applyBorder="1" applyAlignment="1">
      <alignment horizontal="center" vertical="center" wrapText="1"/>
    </xf>
    <xf numFmtId="10" fontId="0" fillId="6" borderId="47" xfId="0" applyNumberFormat="1" applyFill="1" applyBorder="1" applyAlignment="1">
      <alignment horizontal="center" vertical="center" wrapText="1"/>
    </xf>
    <xf numFmtId="0" fontId="1" fillId="2" borderId="40" xfId="0" applyFont="1" applyFill="1" applyBorder="1" applyAlignment="1">
      <alignment horizontal="center" vertical="center" wrapText="1"/>
    </xf>
    <xf numFmtId="0" fontId="2" fillId="8" borderId="49" xfId="0" applyFont="1" applyFill="1" applyBorder="1" applyAlignment="1">
      <alignment vertical="center" wrapText="1"/>
    </xf>
    <xf numFmtId="0" fontId="0" fillId="0" borderId="0" xfId="0" applyAlignment="1">
      <alignment wrapText="1"/>
    </xf>
    <xf numFmtId="0" fontId="16" fillId="0" borderId="0" xfId="0" applyFont="1"/>
    <xf numFmtId="0" fontId="1" fillId="2" borderId="41" xfId="0" applyFont="1" applyFill="1" applyBorder="1" applyAlignment="1">
      <alignment vertical="center" wrapText="1"/>
    </xf>
    <xf numFmtId="0" fontId="1" fillId="2" borderId="52" xfId="0" applyFont="1" applyFill="1" applyBorder="1" applyAlignment="1">
      <alignment vertical="center" wrapText="1"/>
    </xf>
    <xf numFmtId="44" fontId="2" fillId="2" borderId="43" xfId="2" applyFont="1" applyFill="1" applyBorder="1" applyAlignment="1">
      <alignment horizontal="center" vertical="center" wrapText="1"/>
    </xf>
    <xf numFmtId="44" fontId="2" fillId="2" borderId="44" xfId="2" applyFont="1" applyFill="1" applyBorder="1" applyAlignment="1">
      <alignment horizontal="center" vertical="center" wrapText="1"/>
    </xf>
    <xf numFmtId="44" fontId="2" fillId="2" borderId="45" xfId="2" applyFont="1" applyFill="1" applyBorder="1" applyAlignment="1">
      <alignment horizontal="center" vertical="center" wrapText="1"/>
    </xf>
    <xf numFmtId="44" fontId="2" fillId="2" borderId="53" xfId="2" applyFont="1" applyFill="1" applyBorder="1" applyAlignment="1">
      <alignment horizontal="center" vertical="center" wrapText="1"/>
    </xf>
    <xf numFmtId="44" fontId="2" fillId="2" borderId="54" xfId="2" applyFont="1" applyFill="1" applyBorder="1" applyAlignment="1">
      <alignment horizontal="center" vertical="center" wrapText="1"/>
    </xf>
    <xf numFmtId="44" fontId="2" fillId="2" borderId="6" xfId="2" applyFont="1" applyFill="1" applyBorder="1" applyAlignment="1">
      <alignment horizontal="center" vertical="center" wrapText="1"/>
    </xf>
    <xf numFmtId="44" fontId="2" fillId="2" borderId="1" xfId="2" applyFont="1" applyFill="1" applyBorder="1" applyAlignment="1">
      <alignment horizontal="center" vertical="center" wrapText="1"/>
    </xf>
    <xf numFmtId="44" fontId="2" fillId="2" borderId="7" xfId="2" applyFont="1" applyFill="1" applyBorder="1" applyAlignment="1">
      <alignment horizontal="center" vertical="center" wrapText="1"/>
    </xf>
    <xf numFmtId="44" fontId="2" fillId="2" borderId="24" xfId="2" applyFont="1" applyFill="1" applyBorder="1" applyAlignment="1">
      <alignment horizontal="center" vertical="center" wrapText="1"/>
    </xf>
    <xf numFmtId="44" fontId="2" fillId="2" borderId="55" xfId="2" applyFont="1" applyFill="1" applyBorder="1" applyAlignment="1">
      <alignment horizontal="center" vertical="center" wrapText="1"/>
    </xf>
    <xf numFmtId="44" fontId="2" fillId="2" borderId="8" xfId="2" applyFont="1" applyFill="1" applyBorder="1" applyAlignment="1">
      <alignment horizontal="center" vertical="center" wrapText="1"/>
    </xf>
    <xf numFmtId="44" fontId="2" fillId="2" borderId="9" xfId="2" applyFont="1" applyFill="1" applyBorder="1" applyAlignment="1">
      <alignment horizontal="center" vertical="center" wrapText="1"/>
    </xf>
    <xf numFmtId="44" fontId="2" fillId="2" borderId="10" xfId="2" applyFont="1" applyFill="1" applyBorder="1" applyAlignment="1">
      <alignment horizontal="center" vertical="center" wrapText="1"/>
    </xf>
    <xf numFmtId="44" fontId="2" fillId="2" borderId="56" xfId="2" applyFont="1" applyFill="1" applyBorder="1" applyAlignment="1">
      <alignment horizontal="center" vertical="center" wrapText="1"/>
    </xf>
    <xf numFmtId="44" fontId="2" fillId="2" borderId="57" xfId="2" applyFont="1" applyFill="1" applyBorder="1" applyAlignment="1">
      <alignment horizontal="center" vertical="center" wrapText="1"/>
    </xf>
    <xf numFmtId="10" fontId="0" fillId="6" borderId="58" xfId="0" applyNumberFormat="1" applyFill="1" applyBorder="1" applyAlignment="1">
      <alignment horizontal="center" vertical="center" wrapText="1"/>
    </xf>
    <xf numFmtId="3" fontId="2" fillId="4" borderId="50"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4" borderId="11" xfId="0" applyNumberFormat="1" applyFont="1" applyFill="1" applyBorder="1" applyAlignment="1">
      <alignment horizontal="center" vertical="center" wrapText="1"/>
    </xf>
    <xf numFmtId="3" fontId="2" fillId="4" borderId="7" xfId="0" applyNumberFormat="1" applyFont="1" applyFill="1" applyBorder="1" applyAlignment="1">
      <alignment horizontal="center" vertical="center" wrapText="1"/>
    </xf>
    <xf numFmtId="10" fontId="17" fillId="5" borderId="39" xfId="0" applyNumberFormat="1" applyFont="1" applyFill="1" applyBorder="1" applyAlignment="1">
      <alignment horizontal="center" vertical="center"/>
    </xf>
    <xf numFmtId="0" fontId="5" fillId="5" borderId="40" xfId="0" applyFont="1" applyFill="1" applyBorder="1" applyAlignment="1">
      <alignment horizontal="center" vertical="center" wrapText="1"/>
    </xf>
    <xf numFmtId="0" fontId="5" fillId="4" borderId="30" xfId="0" applyFont="1" applyFill="1" applyBorder="1" applyAlignment="1">
      <alignment horizontal="left" vertical="center" wrapText="1"/>
    </xf>
    <xf numFmtId="0" fontId="5" fillId="4" borderId="61" xfId="0" applyFont="1" applyFill="1" applyBorder="1" applyAlignment="1">
      <alignment horizontal="center" vertical="center" wrapText="1"/>
    </xf>
    <xf numFmtId="0" fontId="0" fillId="0" borderId="0" xfId="0" applyAlignment="1">
      <alignment horizontal="center"/>
    </xf>
    <xf numFmtId="0" fontId="2" fillId="8" borderId="23" xfId="0" applyFont="1" applyFill="1" applyBorder="1" applyAlignment="1">
      <alignment horizontal="justify" vertical="center" wrapText="1"/>
    </xf>
    <xf numFmtId="0" fontId="2" fillId="8" borderId="66" xfId="0" applyFont="1" applyFill="1" applyBorder="1" applyAlignment="1">
      <alignment horizontal="center" vertical="center" wrapText="1"/>
    </xf>
    <xf numFmtId="0" fontId="2" fillId="8" borderId="67" xfId="0" applyFont="1" applyFill="1" applyBorder="1" applyAlignment="1">
      <alignment vertical="center" wrapText="1"/>
    </xf>
    <xf numFmtId="0" fontId="14" fillId="7" borderId="62"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8" fillId="8" borderId="81"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8" fillId="8" borderId="28"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8" fillId="8" borderId="27"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1" fillId="8" borderId="84" xfId="0" applyFont="1" applyFill="1" applyBorder="1" applyAlignment="1">
      <alignment horizontal="center" vertical="center" wrapText="1"/>
    </xf>
    <xf numFmtId="0" fontId="1" fillId="8" borderId="85" xfId="0" applyFont="1" applyFill="1" applyBorder="1" applyAlignment="1">
      <alignment horizontal="justify" vertical="center" wrapText="1"/>
    </xf>
    <xf numFmtId="0" fontId="2" fillId="8" borderId="85" xfId="0" applyFont="1" applyFill="1" applyBorder="1" applyAlignment="1">
      <alignment horizontal="justify" vertical="center" wrapText="1"/>
    </xf>
    <xf numFmtId="0" fontId="2" fillId="8" borderId="85" xfId="0" applyFont="1" applyFill="1" applyBorder="1" applyAlignment="1">
      <alignment horizontal="center" vertical="center" wrapText="1"/>
    </xf>
    <xf numFmtId="0" fontId="1" fillId="8" borderId="8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1" fillId="8" borderId="83" xfId="0" applyFont="1" applyFill="1" applyBorder="1" applyAlignment="1">
      <alignment horizontal="center" vertical="center" wrapText="1"/>
    </xf>
    <xf numFmtId="164" fontId="1" fillId="8" borderId="83" xfId="0" applyNumberFormat="1" applyFont="1" applyFill="1" applyBorder="1" applyAlignment="1">
      <alignment horizontal="center" vertical="center" wrapText="1"/>
    </xf>
    <xf numFmtId="44" fontId="2" fillId="2" borderId="84" xfId="2" applyFont="1" applyFill="1" applyBorder="1" applyAlignment="1">
      <alignment horizontal="center" vertical="center" wrapText="1"/>
    </xf>
    <xf numFmtId="44" fontId="2" fillId="2" borderId="85" xfId="2" applyFont="1" applyFill="1" applyBorder="1" applyAlignment="1">
      <alignment horizontal="center" vertical="center" wrapText="1"/>
    </xf>
    <xf numFmtId="44" fontId="2" fillId="2" borderId="89" xfId="2" applyFont="1" applyFill="1" applyBorder="1" applyAlignment="1">
      <alignment horizontal="center" vertical="center" wrapText="1"/>
    </xf>
    <xf numFmtId="44" fontId="2" fillId="2" borderId="91" xfId="2" applyFont="1" applyFill="1" applyBorder="1" applyAlignment="1">
      <alignment horizontal="center" vertical="center" wrapText="1"/>
    </xf>
    <xf numFmtId="44" fontId="2" fillId="2" borderId="92" xfId="2"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41" xfId="0" applyFont="1" applyFill="1" applyBorder="1" applyAlignment="1">
      <alignment vertical="center" wrapText="1"/>
    </xf>
    <xf numFmtId="0" fontId="1" fillId="8" borderId="1" xfId="0" applyFont="1" applyFill="1" applyBorder="1" applyAlignment="1">
      <alignment horizontal="center" vertical="center" wrapText="1"/>
    </xf>
    <xf numFmtId="0" fontId="2" fillId="8" borderId="11" xfId="0" applyFont="1" applyFill="1" applyBorder="1" applyAlignment="1">
      <alignment horizontal="left" vertical="center" wrapText="1"/>
    </xf>
    <xf numFmtId="0" fontId="2" fillId="8" borderId="86" xfId="0" applyFont="1" applyFill="1" applyBorder="1" applyAlignment="1">
      <alignment horizontal="left" vertical="center" wrapText="1"/>
    </xf>
    <xf numFmtId="0" fontId="3" fillId="12" borderId="93" xfId="0" applyFont="1" applyFill="1" applyBorder="1" applyAlignment="1">
      <alignment horizontal="center" vertical="center" wrapText="1"/>
    </xf>
    <xf numFmtId="0" fontId="3" fillId="12" borderId="94" xfId="0" applyFont="1" applyFill="1" applyBorder="1" applyAlignment="1">
      <alignment vertical="center" wrapText="1"/>
    </xf>
    <xf numFmtId="0" fontId="3" fillId="13" borderId="97" xfId="0" applyFont="1" applyFill="1" applyBorder="1" applyAlignment="1">
      <alignment horizontal="center" vertical="center" wrapText="1"/>
    </xf>
    <xf numFmtId="0" fontId="3" fillId="13" borderId="95" xfId="0" applyFont="1" applyFill="1" applyBorder="1" applyAlignment="1">
      <alignment horizontal="justify" vertical="center" wrapText="1"/>
    </xf>
    <xf numFmtId="0" fontId="18" fillId="13" borderId="95" xfId="0" applyFont="1" applyFill="1" applyBorder="1" applyAlignment="1">
      <alignment horizontal="justify" vertical="center" wrapText="1"/>
    </xf>
    <xf numFmtId="0" fontId="18" fillId="13" borderId="95" xfId="0" applyFont="1" applyFill="1" applyBorder="1" applyAlignment="1">
      <alignment horizontal="center" vertical="center" wrapText="1"/>
    </xf>
    <xf numFmtId="0" fontId="3" fillId="13" borderId="96" xfId="0" applyFont="1" applyFill="1" applyBorder="1" applyAlignment="1">
      <alignment horizontal="left" vertical="center" wrapText="1"/>
    </xf>
    <xf numFmtId="0" fontId="3" fillId="12" borderId="100" xfId="0" applyFont="1" applyFill="1" applyBorder="1" applyAlignment="1">
      <alignment vertical="center" wrapText="1"/>
    </xf>
    <xf numFmtId="0" fontId="3" fillId="12" borderId="98" xfId="0" applyFont="1" applyFill="1" applyBorder="1" applyAlignment="1">
      <alignment vertical="center" wrapText="1"/>
    </xf>
    <xf numFmtId="0" fontId="18" fillId="12" borderId="99" xfId="0" applyFont="1" applyFill="1" applyBorder="1" applyAlignment="1">
      <alignment horizontal="center" vertical="center" wrapText="1"/>
    </xf>
    <xf numFmtId="0" fontId="2" fillId="2" borderId="1" xfId="0" applyFont="1" applyFill="1" applyBorder="1" applyAlignment="1">
      <alignment horizontal="justify" vertical="center" wrapText="1"/>
    </xf>
    <xf numFmtId="0" fontId="1" fillId="3" borderId="30" xfId="0" applyFont="1" applyFill="1" applyBorder="1" applyAlignment="1">
      <alignment horizontal="justify" vertical="center" wrapText="1"/>
    </xf>
    <xf numFmtId="0" fontId="2" fillId="3" borderId="30" xfId="0" applyFont="1" applyFill="1" applyBorder="1" applyAlignment="1">
      <alignment horizontal="left" vertical="center" wrapText="1"/>
    </xf>
    <xf numFmtId="0" fontId="2" fillId="8" borderId="30" xfId="0" applyFont="1" applyFill="1" applyBorder="1" applyAlignment="1">
      <alignment horizontal="left" vertical="center" wrapText="1"/>
    </xf>
    <xf numFmtId="0" fontId="2" fillId="8" borderId="1" xfId="0" applyFont="1" applyFill="1" applyBorder="1" applyAlignment="1">
      <alignment horizontal="left" vertical="center" wrapText="1"/>
    </xf>
    <xf numFmtId="0" fontId="2" fillId="14" borderId="101" xfId="0" applyFont="1" applyFill="1" applyBorder="1" applyAlignment="1">
      <alignment horizontal="left" vertical="center" wrapText="1"/>
    </xf>
    <xf numFmtId="0" fontId="2" fillId="14" borderId="104" xfId="0" applyFont="1" applyFill="1" applyBorder="1" applyAlignment="1">
      <alignment vertical="center" wrapText="1"/>
    </xf>
    <xf numFmtId="0" fontId="2" fillId="14" borderId="105" xfId="0" applyFont="1" applyFill="1" applyBorder="1" applyAlignment="1">
      <alignment vertical="center" wrapText="1"/>
    </xf>
    <xf numFmtId="0" fontId="1" fillId="2" borderId="41" xfId="0" applyFont="1" applyFill="1" applyBorder="1" applyAlignment="1">
      <alignment horizontal="center" vertical="center" wrapText="1"/>
    </xf>
    <xf numFmtId="0" fontId="2" fillId="8" borderId="85" xfId="0" applyFont="1" applyFill="1" applyBorder="1" applyAlignment="1">
      <alignment horizontal="left" vertical="center" wrapText="1"/>
    </xf>
    <xf numFmtId="0" fontId="0" fillId="0" borderId="109" xfId="0" applyBorder="1" applyAlignment="1">
      <alignment wrapText="1"/>
    </xf>
    <xf numFmtId="10" fontId="0" fillId="6" borderId="111" xfId="0" applyNumberFormat="1" applyFill="1" applyBorder="1" applyAlignment="1">
      <alignment horizontal="center" vertical="center" wrapText="1"/>
    </xf>
    <xf numFmtId="10" fontId="0" fillId="6" borderId="48" xfId="0" applyNumberFormat="1" applyFill="1" applyBorder="1" applyAlignment="1">
      <alignment horizontal="center" vertical="center" wrapText="1"/>
    </xf>
    <xf numFmtId="0" fontId="2" fillId="2" borderId="1" xfId="0" applyFont="1" applyFill="1" applyBorder="1" applyAlignment="1">
      <alignment vertical="center" wrapText="1"/>
    </xf>
    <xf numFmtId="0" fontId="1" fillId="2" borderId="114" xfId="0" applyFont="1" applyFill="1" applyBorder="1" applyAlignment="1">
      <alignment horizontal="center" vertical="center" wrapText="1"/>
    </xf>
    <xf numFmtId="0" fontId="2" fillId="8" borderId="1" xfId="0" applyFont="1" applyFill="1" applyBorder="1" applyAlignment="1">
      <alignment vertical="center" wrapText="1"/>
    </xf>
    <xf numFmtId="0" fontId="2" fillId="8" borderId="116" xfId="0" applyFont="1" applyFill="1" applyBorder="1" applyAlignment="1">
      <alignment horizontal="justify" vertical="center" wrapText="1"/>
    </xf>
    <xf numFmtId="0" fontId="2" fillId="8" borderId="24" xfId="0" applyFont="1" applyFill="1" applyBorder="1" applyAlignment="1">
      <alignment horizontal="justify" vertical="center" wrapText="1"/>
    </xf>
    <xf numFmtId="0" fontId="2" fillId="8" borderId="85" xfId="0" applyFont="1" applyFill="1" applyBorder="1" applyAlignment="1">
      <alignment vertical="center" wrapText="1"/>
    </xf>
    <xf numFmtId="0" fontId="2" fillId="2" borderId="2" xfId="0" applyFont="1" applyFill="1" applyBorder="1" applyAlignment="1">
      <alignment horizontal="justify" vertical="center" wrapText="1"/>
    </xf>
    <xf numFmtId="0" fontId="2" fillId="2" borderId="2" xfId="0" applyFont="1" applyFill="1" applyBorder="1" applyAlignment="1">
      <alignment horizontal="center" vertical="center" wrapText="1"/>
    </xf>
    <xf numFmtId="0" fontId="1" fillId="2" borderId="76" xfId="0" applyFont="1" applyFill="1" applyBorder="1" applyAlignment="1">
      <alignment horizontal="left" vertical="center" wrapText="1"/>
    </xf>
    <xf numFmtId="0" fontId="1" fillId="8" borderId="118" xfId="0" applyFont="1" applyFill="1" applyBorder="1" applyAlignment="1">
      <alignment horizontal="center" vertical="center" wrapText="1"/>
    </xf>
    <xf numFmtId="0" fontId="2" fillId="8" borderId="119" xfId="0" applyFont="1" applyFill="1" applyBorder="1" applyAlignment="1">
      <alignment horizontal="justify" vertical="center" wrapText="1"/>
    </xf>
    <xf numFmtId="0" fontId="2" fillId="8" borderId="120" xfId="0" applyFont="1" applyFill="1" applyBorder="1" applyAlignment="1">
      <alignment horizontal="center" vertical="center" wrapText="1"/>
    </xf>
    <xf numFmtId="0" fontId="2" fillId="8" borderId="121" xfId="0" applyFont="1" applyFill="1" applyBorder="1" applyAlignment="1">
      <alignment vertical="center" wrapText="1"/>
    </xf>
    <xf numFmtId="0" fontId="5" fillId="5" borderId="59" xfId="0" applyFont="1" applyFill="1" applyBorder="1" applyAlignment="1">
      <alignment horizontal="justify" vertical="center" wrapText="1"/>
    </xf>
    <xf numFmtId="0" fontId="21" fillId="5" borderId="59" xfId="0" applyFont="1" applyFill="1" applyBorder="1" applyAlignment="1">
      <alignment horizontal="left" vertical="center" wrapText="1"/>
    </xf>
    <xf numFmtId="0" fontId="21" fillId="5" borderId="59" xfId="0" applyFont="1" applyFill="1" applyBorder="1" applyAlignment="1">
      <alignment horizontal="center" vertical="center" wrapText="1"/>
    </xf>
    <xf numFmtId="0" fontId="5" fillId="5" borderId="41" xfId="0" applyFont="1" applyFill="1" applyBorder="1" applyAlignment="1">
      <alignment horizontal="left" vertical="center" wrapText="1"/>
    </xf>
    <xf numFmtId="0" fontId="2" fillId="8" borderId="30" xfId="0" applyFont="1" applyFill="1" applyBorder="1" applyAlignment="1">
      <alignment horizontal="justify" vertical="center" wrapText="1"/>
    </xf>
    <xf numFmtId="0" fontId="4" fillId="6" borderId="30" xfId="0" applyFont="1" applyFill="1" applyBorder="1" applyAlignment="1">
      <alignment horizontal="justify" vertical="center" wrapText="1"/>
    </xf>
    <xf numFmtId="0" fontId="18" fillId="13" borderId="96" xfId="0" applyFont="1" applyFill="1" applyBorder="1" applyAlignment="1">
      <alignment horizontal="left" vertical="center" wrapText="1"/>
    </xf>
    <xf numFmtId="0" fontId="20" fillId="2" borderId="41" xfId="0" applyFont="1" applyFill="1" applyBorder="1" applyAlignment="1">
      <alignment vertical="center" wrapText="1"/>
    </xf>
    <xf numFmtId="0" fontId="0" fillId="0" borderId="109" xfId="0" applyBorder="1" applyAlignment="1">
      <alignment vertical="center" wrapText="1"/>
    </xf>
    <xf numFmtId="0" fontId="0" fillId="0" borderId="110" xfId="0" applyBorder="1" applyAlignment="1">
      <alignment vertical="center" wrapText="1"/>
    </xf>
    <xf numFmtId="0" fontId="1" fillId="8" borderId="31" xfId="0" applyFont="1" applyFill="1" applyBorder="1" applyAlignment="1">
      <alignment horizontal="left" vertical="center" wrapText="1"/>
    </xf>
    <xf numFmtId="0" fontId="1" fillId="8" borderId="123" xfId="0" applyFont="1" applyFill="1" applyBorder="1" applyAlignment="1">
      <alignment horizontal="left" vertical="center" wrapText="1"/>
    </xf>
    <xf numFmtId="0" fontId="8" fillId="6" borderId="30" xfId="0" applyFont="1" applyFill="1" applyBorder="1" applyAlignment="1">
      <alignment horizontal="justify" vertical="center" wrapText="1"/>
    </xf>
    <xf numFmtId="0" fontId="22" fillId="0" borderId="0" xfId="0" applyFont="1"/>
    <xf numFmtId="0" fontId="22" fillId="0" borderId="0" xfId="0" applyFont="1" applyAlignment="1">
      <alignment horizontal="center" vertical="center"/>
    </xf>
    <xf numFmtId="0" fontId="23" fillId="0" borderId="0" xfId="0" applyFont="1" applyAlignment="1">
      <alignment vertical="center"/>
    </xf>
    <xf numFmtId="0" fontId="24" fillId="0" borderId="0" xfId="0" applyFont="1"/>
    <xf numFmtId="0" fontId="22" fillId="0" borderId="124" xfId="0" applyFont="1" applyBorder="1"/>
    <xf numFmtId="0" fontId="22" fillId="0" borderId="124" xfId="0" applyFont="1" applyBorder="1" applyAlignment="1">
      <alignment horizontal="center" vertical="center"/>
    </xf>
    <xf numFmtId="0" fontId="12" fillId="8" borderId="126" xfId="0" applyFont="1" applyFill="1" applyBorder="1" applyAlignment="1">
      <alignment horizontal="justify" vertical="center" wrapText="1"/>
    </xf>
    <xf numFmtId="0" fontId="0" fillId="16" borderId="108" xfId="0" applyFill="1" applyBorder="1" applyAlignment="1">
      <alignment wrapText="1"/>
    </xf>
    <xf numFmtId="0" fontId="2" fillId="2" borderId="127" xfId="0" applyFont="1" applyFill="1" applyBorder="1" applyAlignment="1">
      <alignment horizontal="center" vertical="center" wrapText="1"/>
    </xf>
    <xf numFmtId="0" fontId="2" fillId="15" borderId="128" xfId="0" applyFont="1" applyFill="1" applyBorder="1" applyAlignment="1">
      <alignment horizontal="left" vertical="center" wrapText="1"/>
    </xf>
    <xf numFmtId="0" fontId="2" fillId="6" borderId="128" xfId="0" applyFont="1" applyFill="1" applyBorder="1" applyAlignment="1">
      <alignment horizontal="left" vertical="center" wrapText="1"/>
    </xf>
    <xf numFmtId="0" fontId="1" fillId="6" borderId="128" xfId="0" applyFont="1" applyFill="1" applyBorder="1" applyAlignment="1">
      <alignment horizontal="left" vertical="center" wrapText="1"/>
    </xf>
    <xf numFmtId="0" fontId="26" fillId="2" borderId="26" xfId="0" applyFont="1" applyFill="1" applyBorder="1" applyAlignment="1">
      <alignment horizontal="center" vertical="center" wrapText="1"/>
    </xf>
    <xf numFmtId="4" fontId="26" fillId="8" borderId="75" xfId="0" applyNumberFormat="1" applyFont="1" applyFill="1" applyBorder="1" applyAlignment="1">
      <alignment horizontal="center" vertical="center" wrapText="1"/>
    </xf>
    <xf numFmtId="4" fontId="26" fillId="2" borderId="2" xfId="0" applyNumberFormat="1" applyFont="1" applyFill="1" applyBorder="1" applyAlignment="1">
      <alignment horizontal="center" vertical="center" wrapText="1"/>
    </xf>
    <xf numFmtId="4" fontId="26" fillId="8" borderId="2" xfId="0" applyNumberFormat="1" applyFont="1" applyFill="1" applyBorder="1" applyAlignment="1">
      <alignment horizontal="center" vertical="center" wrapText="1"/>
    </xf>
    <xf numFmtId="4" fontId="26" fillId="2" borderId="76" xfId="0" applyNumberFormat="1" applyFont="1" applyFill="1" applyBorder="1" applyAlignment="1">
      <alignment horizontal="center" vertical="center" wrapText="1"/>
    </xf>
    <xf numFmtId="4" fontId="26" fillId="2" borderId="77" xfId="0" applyNumberFormat="1" applyFont="1" applyFill="1" applyBorder="1" applyAlignment="1">
      <alignment horizontal="center" vertical="center" wrapText="1"/>
    </xf>
    <xf numFmtId="4" fontId="26" fillId="2" borderId="78" xfId="0" applyNumberFormat="1" applyFont="1" applyFill="1" applyBorder="1" applyAlignment="1">
      <alignment horizontal="center" vertical="center" wrapText="1"/>
    </xf>
    <xf numFmtId="10" fontId="22" fillId="6" borderId="79" xfId="0" applyNumberFormat="1" applyFont="1" applyFill="1" applyBorder="1" applyAlignment="1">
      <alignment horizontal="center" vertical="center" wrapText="1"/>
    </xf>
    <xf numFmtId="10" fontId="22" fillId="6" borderId="39" xfId="0" applyNumberFormat="1" applyFont="1" applyFill="1" applyBorder="1" applyAlignment="1">
      <alignment horizontal="center" vertical="center" wrapText="1"/>
    </xf>
    <xf numFmtId="10" fontId="22" fillId="6" borderId="125" xfId="0" applyNumberFormat="1" applyFont="1" applyFill="1" applyBorder="1" applyAlignment="1">
      <alignment horizontal="center" vertical="center" wrapText="1"/>
    </xf>
    <xf numFmtId="10" fontId="22" fillId="6" borderId="58" xfId="0" applyNumberFormat="1" applyFont="1" applyFill="1" applyBorder="1" applyAlignment="1">
      <alignment horizontal="center" vertical="center" wrapText="1"/>
    </xf>
    <xf numFmtId="10" fontId="22" fillId="6" borderId="80" xfId="0" applyNumberFormat="1" applyFont="1" applyFill="1" applyBorder="1" applyAlignment="1">
      <alignment horizontal="center" vertical="center" wrapText="1"/>
    </xf>
    <xf numFmtId="0" fontId="26" fillId="2" borderId="16" xfId="0" applyFont="1" applyFill="1" applyBorder="1" applyAlignment="1">
      <alignment horizontal="center" vertical="center" wrapText="1"/>
    </xf>
    <xf numFmtId="2" fontId="27" fillId="8" borderId="63" xfId="0" applyNumberFormat="1" applyFont="1" applyFill="1" applyBorder="1" applyAlignment="1">
      <alignment horizontal="center" vertical="center" wrapText="1"/>
    </xf>
    <xf numFmtId="2" fontId="26" fillId="2" borderId="17" xfId="0" applyNumberFormat="1" applyFont="1" applyFill="1" applyBorder="1" applyAlignment="1">
      <alignment horizontal="center" vertical="center" wrapText="1"/>
    </xf>
    <xf numFmtId="2" fontId="27" fillId="8" borderId="17" xfId="0" applyNumberFormat="1" applyFont="1" applyFill="1" applyBorder="1" applyAlignment="1">
      <alignment horizontal="center" vertical="center" wrapText="1"/>
    </xf>
    <xf numFmtId="2" fontId="26" fillId="2" borderId="18" xfId="0" applyNumberFormat="1" applyFont="1" applyFill="1" applyBorder="1" applyAlignment="1">
      <alignment horizontal="center" vertical="center" wrapText="1"/>
    </xf>
    <xf numFmtId="4" fontId="26" fillId="2" borderId="46" xfId="0" applyNumberFormat="1" applyFont="1" applyFill="1" applyBorder="1" applyAlignment="1">
      <alignment horizontal="center" vertical="center" wrapText="1"/>
    </xf>
    <xf numFmtId="4" fontId="26" fillId="2" borderId="1" xfId="0" applyNumberFormat="1" applyFont="1" applyFill="1" applyBorder="1" applyAlignment="1">
      <alignment horizontal="center" vertical="center" wrapText="1"/>
    </xf>
    <xf numFmtId="10" fontId="22" fillId="6" borderId="47" xfId="0" applyNumberFormat="1" applyFont="1" applyFill="1" applyBorder="1" applyAlignment="1">
      <alignment horizontal="center" vertical="center" wrapText="1"/>
    </xf>
    <xf numFmtId="2" fontId="27" fillId="8" borderId="63" xfId="1" applyNumberFormat="1" applyFont="1" applyFill="1" applyBorder="1" applyAlignment="1">
      <alignment horizontal="center" vertical="center" wrapText="1"/>
    </xf>
    <xf numFmtId="2" fontId="26" fillId="2" borderId="17" xfId="1" applyNumberFormat="1" applyFont="1" applyFill="1" applyBorder="1" applyAlignment="1">
      <alignment horizontal="center" vertical="center" wrapText="1"/>
    </xf>
    <xf numFmtId="2" fontId="27" fillId="8" borderId="17" xfId="1" applyNumberFormat="1" applyFont="1" applyFill="1" applyBorder="1" applyAlignment="1">
      <alignment horizontal="center" vertical="center" wrapText="1"/>
    </xf>
    <xf numFmtId="2" fontId="26" fillId="2" borderId="18" xfId="1" applyNumberFormat="1" applyFont="1" applyFill="1" applyBorder="1" applyAlignment="1">
      <alignment horizontal="center" vertical="center" wrapText="1"/>
    </xf>
    <xf numFmtId="10" fontId="15" fillId="5" borderId="16" xfId="0" applyNumberFormat="1" applyFont="1" applyFill="1" applyBorder="1" applyAlignment="1">
      <alignment horizontal="center" vertical="center" wrapText="1"/>
    </xf>
    <xf numFmtId="10" fontId="26" fillId="8" borderId="60" xfId="1" applyNumberFormat="1" applyFont="1" applyFill="1" applyBorder="1" applyAlignment="1">
      <alignment horizontal="center" vertical="center" wrapText="1"/>
    </xf>
    <xf numFmtId="10" fontId="26" fillId="2" borderId="1" xfId="1" applyNumberFormat="1" applyFont="1" applyFill="1" applyBorder="1" applyAlignment="1">
      <alignment horizontal="center" vertical="center" wrapText="1"/>
    </xf>
    <xf numFmtId="10" fontId="26" fillId="8" borderId="1" xfId="1" applyNumberFormat="1" applyFont="1" applyFill="1" applyBorder="1" applyAlignment="1">
      <alignment horizontal="center" vertical="center" wrapText="1"/>
    </xf>
    <xf numFmtId="10" fontId="26" fillId="2" borderId="11" xfId="1" applyNumberFormat="1" applyFont="1" applyFill="1" applyBorder="1" applyAlignment="1">
      <alignment horizontal="center" vertical="center" wrapText="1"/>
    </xf>
    <xf numFmtId="10" fontId="26" fillId="2" borderId="50" xfId="1" applyNumberFormat="1" applyFont="1" applyFill="1" applyBorder="1" applyAlignment="1">
      <alignment horizontal="center" vertical="center" wrapText="1"/>
    </xf>
    <xf numFmtId="10" fontId="22" fillId="6" borderId="42" xfId="0" applyNumberFormat="1" applyFont="1" applyFill="1" applyBorder="1" applyAlignment="1">
      <alignment horizontal="center" vertical="center" wrapText="1"/>
    </xf>
    <xf numFmtId="165" fontId="26" fillId="2" borderId="50" xfId="1" applyNumberFormat="1" applyFont="1" applyFill="1" applyBorder="1" applyAlignment="1">
      <alignment horizontal="center" vertical="center" wrapText="1"/>
    </xf>
    <xf numFmtId="165" fontId="26" fillId="2" borderId="1" xfId="1" applyNumberFormat="1" applyFont="1" applyFill="1" applyBorder="1" applyAlignment="1">
      <alignment horizontal="center" vertical="center" wrapText="1"/>
    </xf>
    <xf numFmtId="3" fontId="28" fillId="2" borderId="16" xfId="0" applyNumberFormat="1" applyFont="1" applyFill="1" applyBorder="1" applyAlignment="1">
      <alignment horizontal="center" vertical="center" wrapText="1"/>
    </xf>
    <xf numFmtId="3" fontId="26" fillId="2" borderId="60" xfId="0" applyNumberFormat="1" applyFont="1" applyFill="1" applyBorder="1" applyAlignment="1">
      <alignment horizontal="center" vertical="center" wrapText="1"/>
    </xf>
    <xf numFmtId="3" fontId="26" fillId="2" borderId="1" xfId="0" applyNumberFormat="1" applyFont="1" applyFill="1" applyBorder="1" applyAlignment="1">
      <alignment horizontal="center" vertical="center" wrapText="1"/>
    </xf>
    <xf numFmtId="3" fontId="26" fillId="2" borderId="11" xfId="0" applyNumberFormat="1" applyFont="1" applyFill="1" applyBorder="1" applyAlignment="1">
      <alignment horizontal="center" vertical="center" wrapText="1"/>
    </xf>
    <xf numFmtId="3" fontId="26" fillId="2" borderId="50" xfId="0" applyNumberFormat="1" applyFont="1" applyFill="1" applyBorder="1" applyAlignment="1">
      <alignment horizontal="center" vertical="center" wrapText="1"/>
    </xf>
    <xf numFmtId="3" fontId="26" fillId="2" borderId="7" xfId="0" applyNumberFormat="1" applyFont="1" applyFill="1" applyBorder="1" applyAlignment="1">
      <alignment horizontal="center" vertical="center" wrapText="1"/>
    </xf>
    <xf numFmtId="10" fontId="22" fillId="11" borderId="39" xfId="0" applyNumberFormat="1" applyFont="1" applyFill="1" applyBorder="1" applyAlignment="1">
      <alignment horizontal="center" vertical="center" wrapText="1"/>
    </xf>
    <xf numFmtId="3" fontId="28" fillId="8" borderId="82" xfId="0" applyNumberFormat="1" applyFont="1" applyFill="1" applyBorder="1" applyAlignment="1">
      <alignment horizontal="center" vertical="center" wrapText="1"/>
    </xf>
    <xf numFmtId="10" fontId="22" fillId="11" borderId="58" xfId="0" applyNumberFormat="1" applyFont="1" applyFill="1" applyBorder="1" applyAlignment="1">
      <alignment horizontal="center" vertical="center" wrapText="1"/>
    </xf>
    <xf numFmtId="3" fontId="26" fillId="2" borderId="87" xfId="0" applyNumberFormat="1" applyFont="1" applyFill="1" applyBorder="1" applyAlignment="1">
      <alignment horizontal="center" vertical="center" wrapText="1"/>
    </xf>
    <xf numFmtId="3" fontId="26" fillId="2" borderId="85" xfId="0" applyNumberFormat="1" applyFont="1" applyFill="1" applyBorder="1" applyAlignment="1">
      <alignment horizontal="center" vertical="center" wrapText="1"/>
    </xf>
    <xf numFmtId="3" fontId="26" fillId="2" borderId="86" xfId="0" applyNumberFormat="1" applyFont="1" applyFill="1" applyBorder="1" applyAlignment="1">
      <alignment horizontal="center" vertical="center" wrapText="1"/>
    </xf>
    <xf numFmtId="3" fontId="26" fillId="2" borderId="88" xfId="0" applyNumberFormat="1" applyFont="1" applyFill="1" applyBorder="1" applyAlignment="1">
      <alignment horizontal="center" vertical="center" wrapText="1"/>
    </xf>
    <xf numFmtId="3" fontId="26" fillId="2" borderId="89" xfId="0" applyNumberFormat="1" applyFont="1" applyFill="1" applyBorder="1" applyAlignment="1">
      <alignment horizontal="center" vertical="center" wrapText="1"/>
    </xf>
    <xf numFmtId="3" fontId="28" fillId="2" borderId="90" xfId="0" applyNumberFormat="1" applyFont="1" applyFill="1" applyBorder="1" applyAlignment="1">
      <alignment horizontal="center" vertical="center" wrapText="1"/>
    </xf>
    <xf numFmtId="10" fontId="22" fillId="11" borderId="42" xfId="0" applyNumberFormat="1" applyFont="1" applyFill="1" applyBorder="1" applyAlignment="1">
      <alignment horizontal="center" vertical="center" wrapText="1"/>
    </xf>
    <xf numFmtId="0" fontId="28" fillId="8" borderId="82" xfId="0" applyFont="1" applyFill="1" applyBorder="1" applyAlignment="1">
      <alignment horizontal="center" vertical="center" wrapText="1"/>
    </xf>
    <xf numFmtId="10" fontId="28" fillId="2" borderId="16" xfId="1" applyNumberFormat="1" applyFont="1" applyFill="1" applyBorder="1" applyAlignment="1">
      <alignment horizontal="center" vertical="center" wrapText="1"/>
    </xf>
    <xf numFmtId="10" fontId="26" fillId="2" borderId="87" xfId="1" applyNumberFormat="1" applyFont="1" applyFill="1" applyBorder="1" applyAlignment="1">
      <alignment horizontal="center" vertical="center" wrapText="1"/>
    </xf>
    <xf numFmtId="10" fontId="26" fillId="2" borderId="85" xfId="1" applyNumberFormat="1" applyFont="1" applyFill="1" applyBorder="1" applyAlignment="1">
      <alignment horizontal="center" vertical="center" wrapText="1"/>
    </xf>
    <xf numFmtId="10" fontId="26" fillId="2" borderId="86" xfId="1" applyNumberFormat="1" applyFont="1" applyFill="1" applyBorder="1" applyAlignment="1">
      <alignment horizontal="center" vertical="center" wrapText="1"/>
    </xf>
    <xf numFmtId="10" fontId="28" fillId="8" borderId="16" xfId="0" applyNumberFormat="1" applyFont="1" applyFill="1" applyBorder="1" applyAlignment="1">
      <alignment horizontal="center" vertical="center" wrapText="1"/>
    </xf>
    <xf numFmtId="10" fontId="26" fillId="2" borderId="87" xfId="0" applyNumberFormat="1" applyFont="1" applyFill="1" applyBorder="1" applyAlignment="1">
      <alignment horizontal="center" vertical="center" wrapText="1"/>
    </xf>
    <xf numFmtId="10" fontId="26" fillId="2" borderId="85" xfId="0" applyNumberFormat="1" applyFont="1" applyFill="1" applyBorder="1" applyAlignment="1">
      <alignment horizontal="center" vertical="center" wrapText="1"/>
    </xf>
    <xf numFmtId="10" fontId="26" fillId="2" borderId="86" xfId="0" applyNumberFormat="1" applyFont="1" applyFill="1" applyBorder="1" applyAlignment="1">
      <alignment horizontal="center" vertical="center" wrapText="1"/>
    </xf>
    <xf numFmtId="10" fontId="26" fillId="2" borderId="88" xfId="0" applyNumberFormat="1" applyFont="1" applyFill="1" applyBorder="1" applyAlignment="1">
      <alignment horizontal="center" vertical="center" wrapText="1"/>
    </xf>
    <xf numFmtId="0" fontId="28" fillId="8" borderId="16" xfId="0" applyFont="1" applyFill="1" applyBorder="1" applyAlignment="1">
      <alignment horizontal="center" vertical="center" wrapText="1"/>
    </xf>
    <xf numFmtId="3" fontId="26" fillId="2" borderId="64" xfId="0" applyNumberFormat="1" applyFont="1" applyFill="1" applyBorder="1" applyAlignment="1">
      <alignment horizontal="center" vertical="center" wrapText="1"/>
    </xf>
    <xf numFmtId="3" fontId="26" fillId="2" borderId="9" xfId="0" applyNumberFormat="1" applyFont="1" applyFill="1" applyBorder="1" applyAlignment="1">
      <alignment horizontal="center" vertical="center" wrapText="1"/>
    </xf>
    <xf numFmtId="3" fontId="26" fillId="2" borderId="12" xfId="0" applyNumberFormat="1" applyFont="1" applyFill="1" applyBorder="1" applyAlignment="1">
      <alignment horizontal="center" vertical="center" wrapText="1"/>
    </xf>
    <xf numFmtId="3" fontId="26" fillId="2" borderId="51" xfId="0" applyNumberFormat="1" applyFont="1" applyFill="1" applyBorder="1" applyAlignment="1">
      <alignment horizontal="center" vertical="center" wrapText="1"/>
    </xf>
    <xf numFmtId="3" fontId="26" fillId="2" borderId="10" xfId="0" applyNumberFormat="1" applyFont="1" applyFill="1" applyBorder="1" applyAlignment="1">
      <alignment horizontal="center" vertical="center" wrapText="1"/>
    </xf>
    <xf numFmtId="3" fontId="28" fillId="2" borderId="82" xfId="0" applyNumberFormat="1" applyFont="1" applyFill="1" applyBorder="1" applyAlignment="1">
      <alignment horizontal="center" vertical="center" wrapText="1"/>
    </xf>
    <xf numFmtId="0" fontId="26" fillId="8" borderId="82" xfId="0" applyFont="1" applyFill="1" applyBorder="1" applyAlignment="1">
      <alignment horizontal="center" vertical="center" wrapText="1"/>
    </xf>
    <xf numFmtId="0" fontId="26" fillId="8" borderId="61" xfId="0" applyFont="1" applyFill="1" applyBorder="1" applyAlignment="1">
      <alignment horizontal="center" vertical="center" wrapText="1"/>
    </xf>
    <xf numFmtId="0" fontId="26" fillId="8" borderId="65"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35" xfId="0" applyFont="1" applyFill="1" applyBorder="1" applyAlignment="1">
      <alignment horizontal="center" vertical="center" wrapText="1"/>
    </xf>
    <xf numFmtId="0" fontId="11" fillId="5" borderId="0" xfId="0" applyFont="1" applyFill="1" applyAlignment="1">
      <alignment horizontal="center" vertical="center" wrapText="1"/>
    </xf>
    <xf numFmtId="0" fontId="9" fillId="7" borderId="13" xfId="0" applyFont="1" applyFill="1" applyBorder="1" applyAlignment="1">
      <alignment horizontal="center" vertical="center" wrapText="1"/>
    </xf>
    <xf numFmtId="0" fontId="9" fillId="7" borderId="14" xfId="0" applyFont="1" applyFill="1" applyBorder="1" applyAlignment="1">
      <alignment horizontal="center" vertical="center" wrapText="1"/>
    </xf>
    <xf numFmtId="0" fontId="11" fillId="5" borderId="36" xfId="0" applyFont="1" applyFill="1" applyBorder="1" applyAlignment="1">
      <alignment horizontal="center" vertical="center" wrapText="1"/>
    </xf>
    <xf numFmtId="0" fontId="11" fillId="5" borderId="34"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5" fillId="5" borderId="15" xfId="0" applyFont="1" applyFill="1" applyBorder="1" applyAlignment="1">
      <alignment horizontal="center" vertical="center"/>
    </xf>
    <xf numFmtId="0" fontId="15" fillId="5" borderId="13" xfId="0" applyFont="1" applyFill="1" applyBorder="1" applyAlignment="1">
      <alignment horizontal="center" vertical="center"/>
    </xf>
    <xf numFmtId="0" fontId="15" fillId="5" borderId="14" xfId="0" applyFont="1" applyFill="1" applyBorder="1" applyAlignment="1">
      <alignment horizontal="center" vertical="center"/>
    </xf>
    <xf numFmtId="0" fontId="10" fillId="5" borderId="26"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23" fillId="0" borderId="37" xfId="0" applyFont="1" applyBorder="1" applyAlignment="1">
      <alignment horizontal="center" vertical="top" wrapText="1"/>
    </xf>
    <xf numFmtId="0" fontId="23" fillId="0" borderId="37" xfId="0" applyFont="1" applyBorder="1" applyAlignment="1">
      <alignment horizontal="center" vertical="top"/>
    </xf>
    <xf numFmtId="0" fontId="23" fillId="0" borderId="37" xfId="0" applyFont="1" applyBorder="1" applyAlignment="1">
      <alignment horizontal="center" vertical="center" wrapText="1"/>
    </xf>
    <xf numFmtId="0" fontId="23" fillId="0" borderId="37" xfId="0" applyFont="1" applyBorder="1" applyAlignment="1">
      <alignment horizontal="center" vertical="center"/>
    </xf>
    <xf numFmtId="0" fontId="2" fillId="8" borderId="132" xfId="0" applyFont="1" applyFill="1" applyBorder="1" applyAlignment="1">
      <alignment horizontal="justify" vertical="center" wrapText="1"/>
    </xf>
    <xf numFmtId="0" fontId="2" fillId="8" borderId="23" xfId="0" applyFont="1" applyFill="1" applyBorder="1" applyAlignment="1">
      <alignment horizontal="justify" vertical="center" wrapText="1"/>
    </xf>
    <xf numFmtId="0" fontId="2" fillId="8" borderId="2" xfId="0" applyFont="1" applyFill="1" applyBorder="1" applyAlignment="1">
      <alignment horizontal="justify" vertical="center" wrapText="1"/>
    </xf>
    <xf numFmtId="0" fontId="0" fillId="0" borderId="4" xfId="0" applyBorder="1" applyAlignment="1">
      <alignment horizontal="center"/>
    </xf>
    <xf numFmtId="0" fontId="8" fillId="4" borderId="40" xfId="0" applyFont="1" applyFill="1" applyBorder="1" applyAlignment="1">
      <alignment horizontal="center" vertical="center" wrapText="1"/>
    </xf>
    <xf numFmtId="0" fontId="8" fillId="4" borderId="41" xfId="0" applyFont="1" applyFill="1" applyBorder="1" applyAlignment="1">
      <alignment horizontal="center" vertical="center" wrapText="1"/>
    </xf>
    <xf numFmtId="0" fontId="8" fillId="4" borderId="131" xfId="0" applyFont="1" applyFill="1" applyBorder="1" applyAlignment="1">
      <alignment horizontal="center" vertical="center" wrapText="1"/>
    </xf>
    <xf numFmtId="0" fontId="3" fillId="8" borderId="129" xfId="0" applyFont="1" applyFill="1" applyBorder="1" applyAlignment="1">
      <alignment horizontal="center" vertical="center" wrapText="1"/>
    </xf>
    <xf numFmtId="0" fontId="3" fillId="8" borderId="130" xfId="0" applyFont="1" applyFill="1" applyBorder="1" applyAlignment="1">
      <alignment horizontal="center" vertical="center" wrapText="1"/>
    </xf>
    <xf numFmtId="0" fontId="3" fillId="8" borderId="117" xfId="0" applyFont="1" applyFill="1" applyBorder="1" applyAlignment="1">
      <alignment horizontal="center" vertical="center" wrapText="1"/>
    </xf>
    <xf numFmtId="0" fontId="1" fillId="2" borderId="113"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114" xfId="0" applyFont="1" applyFill="1" applyBorder="1" applyAlignment="1">
      <alignment horizontal="center" vertical="center" wrapText="1"/>
    </xf>
    <xf numFmtId="0" fontId="2" fillId="2" borderId="112" xfId="0" applyFont="1" applyFill="1" applyBorder="1" applyAlignment="1">
      <alignment horizontal="justify" vertical="center" wrapText="1"/>
    </xf>
    <xf numFmtId="0" fontId="2" fillId="2" borderId="0" xfId="0" applyFont="1" applyFill="1" applyAlignment="1">
      <alignment horizontal="justify" vertical="center" wrapText="1"/>
    </xf>
    <xf numFmtId="0" fontId="2" fillId="2" borderId="115" xfId="0" applyFont="1" applyFill="1" applyBorder="1" applyAlignment="1">
      <alignment horizontal="justify" vertical="center" wrapText="1"/>
    </xf>
    <xf numFmtId="0" fontId="1" fillId="8" borderId="84" xfId="0" applyFont="1" applyFill="1" applyBorder="1" applyAlignment="1">
      <alignment horizontal="center" vertical="center" wrapText="1"/>
    </xf>
    <xf numFmtId="0" fontId="1" fillId="8" borderId="117" xfId="0" applyFont="1" applyFill="1" applyBorder="1" applyAlignment="1">
      <alignment horizontal="center" vertical="center" wrapText="1"/>
    </xf>
    <xf numFmtId="0" fontId="2" fillId="8" borderId="116" xfId="0" applyFont="1" applyFill="1" applyBorder="1" applyAlignment="1">
      <alignment horizontal="justify" vertical="center" wrapText="1"/>
    </xf>
    <xf numFmtId="0" fontId="2" fillId="8" borderId="24" xfId="0" applyFont="1" applyFill="1" applyBorder="1" applyAlignment="1">
      <alignment horizontal="justify" vertical="center" wrapText="1"/>
    </xf>
    <xf numFmtId="0" fontId="1" fillId="2" borderId="102" xfId="0" applyFont="1" applyFill="1" applyBorder="1" applyAlignment="1">
      <alignment horizontal="center" vertical="center" wrapText="1"/>
    </xf>
    <xf numFmtId="0" fontId="1" fillId="2" borderId="103" xfId="0" applyFont="1" applyFill="1" applyBorder="1" applyAlignment="1">
      <alignment horizontal="center" vertical="center" wrapText="1"/>
    </xf>
    <xf numFmtId="0" fontId="1" fillId="2" borderId="106" xfId="0" applyFont="1" applyFill="1" applyBorder="1" applyAlignment="1">
      <alignment horizontal="center" vertical="center" wrapText="1"/>
    </xf>
    <xf numFmtId="0" fontId="1" fillId="2" borderId="107" xfId="0" applyFont="1" applyFill="1" applyBorder="1" applyAlignment="1">
      <alignment horizontal="center" vertical="center" wrapText="1"/>
    </xf>
    <xf numFmtId="0" fontId="23" fillId="0" borderId="0" xfId="0" applyFont="1" applyAlignment="1">
      <alignment horizontal="center" vertical="center" wrapText="1"/>
    </xf>
    <xf numFmtId="0" fontId="7" fillId="5" borderId="15"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14" fillId="7" borderId="68" xfId="0" applyFont="1" applyFill="1" applyBorder="1" applyAlignment="1">
      <alignment horizontal="center" vertical="center" wrapText="1"/>
    </xf>
    <xf numFmtId="0" fontId="14" fillId="7" borderId="69" xfId="0" applyFont="1" applyFill="1" applyBorder="1" applyAlignment="1">
      <alignment horizontal="center" vertical="center" wrapText="1"/>
    </xf>
    <xf numFmtId="0" fontId="14" fillId="7" borderId="70" xfId="0" applyFont="1" applyFill="1" applyBorder="1" applyAlignment="1">
      <alignment horizontal="center" vertical="center" wrapText="1"/>
    </xf>
    <xf numFmtId="0" fontId="14" fillId="7" borderId="74" xfId="0" applyFont="1" applyFill="1" applyBorder="1" applyAlignment="1">
      <alignment horizontal="center" vertical="center" wrapText="1"/>
    </xf>
    <xf numFmtId="0" fontId="14" fillId="7" borderId="71" xfId="0" applyFont="1" applyFill="1" applyBorder="1" applyAlignment="1">
      <alignment horizontal="center" vertical="center" wrapText="1"/>
    </xf>
    <xf numFmtId="0" fontId="14" fillId="7" borderId="72" xfId="0" applyFont="1" applyFill="1" applyBorder="1" applyAlignment="1">
      <alignment horizontal="center" vertical="center" wrapText="1"/>
    </xf>
    <xf numFmtId="0" fontId="14" fillId="7" borderId="73" xfId="0" applyFont="1" applyFill="1" applyBorder="1" applyAlignment="1">
      <alignment horizontal="center" vertical="center" wrapText="1"/>
    </xf>
    <xf numFmtId="0" fontId="9" fillId="7" borderId="13" xfId="0" applyFont="1" applyFill="1" applyBorder="1" applyAlignment="1">
      <alignment horizontal="center" vertical="center"/>
    </xf>
    <xf numFmtId="0" fontId="9" fillId="7" borderId="14" xfId="0" applyFont="1" applyFill="1" applyBorder="1" applyAlignment="1">
      <alignment horizontal="center" vertical="center"/>
    </xf>
    <xf numFmtId="0" fontId="0" fillId="0" borderId="0" xfId="0" applyAlignment="1">
      <alignment horizontal="justify" vertical="center" wrapText="1"/>
    </xf>
    <xf numFmtId="164" fontId="1" fillId="2" borderId="122" xfId="0" applyNumberFormat="1" applyFont="1" applyFill="1" applyBorder="1" applyAlignment="1">
      <alignment horizontal="center" vertical="center" wrapText="1"/>
    </xf>
    <xf numFmtId="164" fontId="2" fillId="2" borderId="60"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4" fontId="2" fillId="2" borderId="11" xfId="0" applyNumberFormat="1" applyFont="1" applyFill="1" applyBorder="1" applyAlignment="1">
      <alignment horizontal="center" vertical="center" wrapText="1"/>
    </xf>
    <xf numFmtId="164" fontId="2" fillId="2" borderId="50" xfId="0" applyNumberFormat="1" applyFont="1" applyFill="1" applyBorder="1" applyAlignment="1">
      <alignment horizontal="center" vertical="center" wrapText="1"/>
    </xf>
    <xf numFmtId="164" fontId="2" fillId="2" borderId="7" xfId="0" applyNumberFormat="1" applyFont="1" applyFill="1" applyBorder="1" applyAlignment="1">
      <alignment horizontal="center" vertical="center" wrapText="1"/>
    </xf>
    <xf numFmtId="164" fontId="1" fillId="2" borderId="16" xfId="0" applyNumberFormat="1" applyFont="1" applyFill="1" applyBorder="1" applyAlignment="1">
      <alignment horizontal="center" vertical="center" wrapText="1"/>
    </xf>
    <xf numFmtId="164" fontId="2" fillId="2" borderId="87" xfId="0" applyNumberFormat="1" applyFont="1" applyFill="1" applyBorder="1" applyAlignment="1">
      <alignment horizontal="center" vertical="center" wrapText="1"/>
    </xf>
    <xf numFmtId="164" fontId="2" fillId="2" borderId="85" xfId="0" applyNumberFormat="1" applyFont="1" applyFill="1" applyBorder="1" applyAlignment="1">
      <alignment horizontal="center" vertical="center" wrapText="1"/>
    </xf>
    <xf numFmtId="164" fontId="2" fillId="2" borderId="86" xfId="0" applyNumberFormat="1" applyFont="1" applyFill="1" applyBorder="1" applyAlignment="1">
      <alignment horizontal="center" vertical="center" wrapText="1"/>
    </xf>
    <xf numFmtId="164" fontId="2" fillId="2" borderId="88" xfId="0" applyNumberFormat="1" applyFont="1" applyFill="1" applyBorder="1" applyAlignment="1">
      <alignment horizontal="center" vertical="center" wrapText="1"/>
    </xf>
    <xf numFmtId="164" fontId="2" fillId="2" borderId="89" xfId="0" applyNumberFormat="1" applyFont="1" applyFill="1" applyBorder="1" applyAlignment="1">
      <alignment horizontal="center" vertical="center" wrapText="1"/>
    </xf>
  </cellXfs>
  <cellStyles count="3">
    <cellStyle name="Moneda" xfId="2" builtinId="4"/>
    <cellStyle name="Normal" xfId="0" builtinId="0"/>
    <cellStyle name="Porcentaje" xfId="1" builtinId="5"/>
  </cellStyles>
  <dxfs count="157">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rgb="FFFFFF00"/>
        </patternFill>
      </fill>
    </dxf>
    <dxf>
      <font>
        <color rgb="FF9C5700"/>
      </font>
      <fill>
        <patternFill>
          <bgColor rgb="FFFFEB9C"/>
        </patternFill>
      </fill>
    </dxf>
    <dxf>
      <fill>
        <patternFill>
          <bgColor rgb="FF00B050"/>
        </patternFill>
      </fill>
    </dxf>
    <dxf>
      <fill>
        <patternFill>
          <bgColor rgb="FF00B05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00B050"/>
        </patternFill>
      </fill>
    </dxf>
    <dxf>
      <font>
        <color rgb="FF9C5700"/>
      </font>
      <fill>
        <patternFill>
          <bgColor rgb="FFFFEB9C"/>
        </patternFill>
      </fill>
    </dxf>
    <dxf>
      <fill>
        <patternFill>
          <bgColor rgb="FFFFFF00"/>
        </patternFill>
      </fill>
    </dxf>
    <dxf>
      <fill>
        <patternFill>
          <bgColor rgb="FF00B050"/>
        </patternFill>
      </fill>
    </dxf>
    <dxf>
      <fill>
        <patternFill>
          <bgColor rgb="FFFF000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ont>
        <color rgb="FF9C5700"/>
      </font>
      <fill>
        <patternFill>
          <bgColor rgb="FFFFEB9C"/>
        </patternFill>
      </fill>
    </dxf>
    <dxf>
      <fill>
        <patternFill>
          <bgColor rgb="FF00B05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ont>
        <color rgb="FF9C5700"/>
      </font>
      <fill>
        <patternFill>
          <bgColor rgb="FFFFEB9C"/>
        </patternFill>
      </fill>
    </dxf>
    <dxf>
      <fill>
        <patternFill>
          <bgColor rgb="FFFF0000"/>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ont>
        <color rgb="FF9C5700"/>
      </font>
      <fill>
        <patternFill>
          <bgColor rgb="FFFFEB9C"/>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FF00"/>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ont>
        <color rgb="FF9C5700"/>
      </font>
      <fill>
        <patternFill>
          <bgColor rgb="FFFFEB9C"/>
        </patternFill>
      </fill>
    </dxf>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FF00"/>
        </patternFill>
      </fill>
    </dxf>
    <dxf>
      <font>
        <color rgb="FF9C5700"/>
      </font>
      <fill>
        <patternFill>
          <bgColor rgb="FFFFEB9C"/>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ont>
        <color rgb="FF9C5700"/>
      </font>
      <fill>
        <patternFill>
          <bgColor rgb="FFFFEB9C"/>
        </patternFill>
      </fill>
    </dxf>
    <dxf>
      <fill>
        <patternFill>
          <bgColor rgb="FFFF0000"/>
        </patternFill>
      </fill>
    </dxf>
    <dxf>
      <fill>
        <patternFill>
          <bgColor rgb="FFFFFF00"/>
        </patternFill>
      </fill>
    </dxf>
    <dxf>
      <font>
        <color rgb="FF9C5700"/>
      </font>
      <fill>
        <patternFill>
          <bgColor rgb="FFFFEB9C"/>
        </patternFill>
      </fill>
    </dxf>
    <dxf>
      <fill>
        <patternFill>
          <bgColor rgb="FF00B05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EB9C"/>
      <color rgb="FFC7EFCE"/>
      <color rgb="FF942C2C"/>
      <color rgb="FFC84043"/>
      <color rgb="FFD56D6F"/>
      <color rgb="FF611D1D"/>
      <color rgb="FFD3676A"/>
      <color rgb="FF611C1D"/>
      <color rgb="FF8E000F"/>
      <color rgb="FF285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115660</xdr:colOff>
      <xdr:row>0</xdr:row>
      <xdr:rowOff>54429</xdr:rowOff>
    </xdr:from>
    <xdr:to>
      <xdr:col>2</xdr:col>
      <xdr:colOff>1632145</xdr:colOff>
      <xdr:row>8</xdr:row>
      <xdr:rowOff>19844</xdr:rowOff>
    </xdr:to>
    <xdr:pic>
      <xdr:nvPicPr>
        <xdr:cNvPr id="3" name="Imagen 2">
          <a:extLst>
            <a:ext uri="{FF2B5EF4-FFF2-40B4-BE49-F238E27FC236}">
              <a16:creationId xmlns:a16="http://schemas.microsoft.com/office/drawing/2014/main" id="{95E8EF9C-D18D-4A41-A459-E543F96DC1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7660" y="54429"/>
          <a:ext cx="2887027" cy="2231571"/>
        </a:xfrm>
        <a:prstGeom prst="rect">
          <a:avLst/>
        </a:prstGeom>
      </xdr:spPr>
    </xdr:pic>
    <xdr:clientData/>
  </xdr:twoCellAnchor>
  <xdr:oneCellAnchor>
    <xdr:from>
      <xdr:col>4</xdr:col>
      <xdr:colOff>1645627</xdr:colOff>
      <xdr:row>60</xdr:row>
      <xdr:rowOff>0</xdr:rowOff>
    </xdr:from>
    <xdr:ext cx="65" cy="172227"/>
    <xdr:sp macro="" textlink="">
      <xdr:nvSpPr>
        <xdr:cNvPr id="9" name="CuadroTexto 8">
          <a:extLst>
            <a:ext uri="{FF2B5EF4-FFF2-40B4-BE49-F238E27FC236}">
              <a16:creationId xmlns:a16="http://schemas.microsoft.com/office/drawing/2014/main" id="{CFBAB9DC-955B-4D40-8CEE-2E373F574989}"/>
            </a:ext>
          </a:extLst>
        </xdr:cNvPr>
        <xdr:cNvSpPr txBox="1"/>
      </xdr:nvSpPr>
      <xdr:spPr>
        <a:xfrm>
          <a:off x="8255977" y="6381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60</xdr:row>
      <xdr:rowOff>0</xdr:rowOff>
    </xdr:from>
    <xdr:ext cx="65" cy="172227"/>
    <xdr:sp macro="" textlink="">
      <xdr:nvSpPr>
        <xdr:cNvPr id="10" name="CuadroTexto 9">
          <a:extLst>
            <a:ext uri="{FF2B5EF4-FFF2-40B4-BE49-F238E27FC236}">
              <a16:creationId xmlns:a16="http://schemas.microsoft.com/office/drawing/2014/main" id="{864B74C3-A198-41A6-81C0-454007E21B32}"/>
            </a:ext>
          </a:extLst>
        </xdr:cNvPr>
        <xdr:cNvSpPr txBox="1"/>
      </xdr:nvSpPr>
      <xdr:spPr>
        <a:xfrm>
          <a:off x="8255977" y="6381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60</xdr:row>
      <xdr:rowOff>0</xdr:rowOff>
    </xdr:from>
    <xdr:ext cx="65" cy="172227"/>
    <xdr:sp macro="" textlink="">
      <xdr:nvSpPr>
        <xdr:cNvPr id="11" name="CuadroTexto 10">
          <a:extLst>
            <a:ext uri="{FF2B5EF4-FFF2-40B4-BE49-F238E27FC236}">
              <a16:creationId xmlns:a16="http://schemas.microsoft.com/office/drawing/2014/main" id="{91DD8397-7FA8-48CB-806A-6F8758E22B30}"/>
            </a:ext>
          </a:extLst>
        </xdr:cNvPr>
        <xdr:cNvSpPr txBox="1"/>
      </xdr:nvSpPr>
      <xdr:spPr>
        <a:xfrm>
          <a:off x="8255977" y="6381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60</xdr:row>
      <xdr:rowOff>0</xdr:rowOff>
    </xdr:from>
    <xdr:ext cx="65" cy="172227"/>
    <xdr:sp macro="" textlink="">
      <xdr:nvSpPr>
        <xdr:cNvPr id="12" name="CuadroTexto 11">
          <a:extLst>
            <a:ext uri="{FF2B5EF4-FFF2-40B4-BE49-F238E27FC236}">
              <a16:creationId xmlns:a16="http://schemas.microsoft.com/office/drawing/2014/main" id="{47F67139-C256-47C9-919D-6C034FCF9461}"/>
            </a:ext>
          </a:extLst>
        </xdr:cNvPr>
        <xdr:cNvSpPr txBox="1"/>
      </xdr:nvSpPr>
      <xdr:spPr>
        <a:xfrm>
          <a:off x="8255977" y="6381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33" name="CuadroTexto 32">
          <a:extLst>
            <a:ext uri="{FF2B5EF4-FFF2-40B4-BE49-F238E27FC236}">
              <a16:creationId xmlns:a16="http://schemas.microsoft.com/office/drawing/2014/main" id="{667D4A05-AB3E-4E07-A2D6-3B2D67F361B4}"/>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34" name="CuadroTexto 33">
          <a:extLst>
            <a:ext uri="{FF2B5EF4-FFF2-40B4-BE49-F238E27FC236}">
              <a16:creationId xmlns:a16="http://schemas.microsoft.com/office/drawing/2014/main" id="{0EEEC88F-7655-45C3-AD7D-6F56E18D2E74}"/>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35" name="CuadroTexto 34">
          <a:extLst>
            <a:ext uri="{FF2B5EF4-FFF2-40B4-BE49-F238E27FC236}">
              <a16:creationId xmlns:a16="http://schemas.microsoft.com/office/drawing/2014/main" id="{1BDB4EA3-4225-47F9-9C60-D38E60642E28}"/>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36" name="CuadroTexto 35">
          <a:extLst>
            <a:ext uri="{FF2B5EF4-FFF2-40B4-BE49-F238E27FC236}">
              <a16:creationId xmlns:a16="http://schemas.microsoft.com/office/drawing/2014/main" id="{74773CF3-E024-4126-9D75-941182E93C49}"/>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37" name="CuadroTexto 36">
          <a:extLst>
            <a:ext uri="{FF2B5EF4-FFF2-40B4-BE49-F238E27FC236}">
              <a16:creationId xmlns:a16="http://schemas.microsoft.com/office/drawing/2014/main" id="{DE1BCFF2-372C-4EFE-88EC-323963D23B98}"/>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38" name="CuadroTexto 37">
          <a:extLst>
            <a:ext uri="{FF2B5EF4-FFF2-40B4-BE49-F238E27FC236}">
              <a16:creationId xmlns:a16="http://schemas.microsoft.com/office/drawing/2014/main" id="{4490C975-F62C-4C47-B46A-8575CEBF1F67}"/>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39" name="CuadroTexto 38">
          <a:extLst>
            <a:ext uri="{FF2B5EF4-FFF2-40B4-BE49-F238E27FC236}">
              <a16:creationId xmlns:a16="http://schemas.microsoft.com/office/drawing/2014/main" id="{29356DC2-9E1C-4C29-A0AC-36453A0A2990}"/>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40" name="CuadroTexto 39">
          <a:extLst>
            <a:ext uri="{FF2B5EF4-FFF2-40B4-BE49-F238E27FC236}">
              <a16:creationId xmlns:a16="http://schemas.microsoft.com/office/drawing/2014/main" id="{FE7E44D5-05FB-4AA1-8069-4807E97AC9FD}"/>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41" name="CuadroTexto 40">
          <a:extLst>
            <a:ext uri="{FF2B5EF4-FFF2-40B4-BE49-F238E27FC236}">
              <a16:creationId xmlns:a16="http://schemas.microsoft.com/office/drawing/2014/main" id="{0B4E8641-D753-4EB0-9472-EF0558E4B861}"/>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42" name="CuadroTexto 41">
          <a:extLst>
            <a:ext uri="{FF2B5EF4-FFF2-40B4-BE49-F238E27FC236}">
              <a16:creationId xmlns:a16="http://schemas.microsoft.com/office/drawing/2014/main" id="{A25381CC-3D2A-4277-A34A-AAFFDA0B1091}"/>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43" name="CuadroTexto 42">
          <a:extLst>
            <a:ext uri="{FF2B5EF4-FFF2-40B4-BE49-F238E27FC236}">
              <a16:creationId xmlns:a16="http://schemas.microsoft.com/office/drawing/2014/main" id="{B66904F3-83F1-48BA-B846-522589BC9084}"/>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44" name="CuadroTexto 43">
          <a:extLst>
            <a:ext uri="{FF2B5EF4-FFF2-40B4-BE49-F238E27FC236}">
              <a16:creationId xmlns:a16="http://schemas.microsoft.com/office/drawing/2014/main" id="{250A9E0B-0770-422C-8B89-7073B3295C48}"/>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45" name="CuadroTexto 44">
          <a:extLst>
            <a:ext uri="{FF2B5EF4-FFF2-40B4-BE49-F238E27FC236}">
              <a16:creationId xmlns:a16="http://schemas.microsoft.com/office/drawing/2014/main" id="{5A59AF51-ECD0-43CF-84A4-19660E1C90A3}"/>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46" name="CuadroTexto 45">
          <a:extLst>
            <a:ext uri="{FF2B5EF4-FFF2-40B4-BE49-F238E27FC236}">
              <a16:creationId xmlns:a16="http://schemas.microsoft.com/office/drawing/2014/main" id="{4BB87BA7-5D62-48C1-A661-F8C212630917}"/>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47" name="CuadroTexto 46">
          <a:extLst>
            <a:ext uri="{FF2B5EF4-FFF2-40B4-BE49-F238E27FC236}">
              <a16:creationId xmlns:a16="http://schemas.microsoft.com/office/drawing/2014/main" id="{91C8FC2E-0CFE-4654-831D-2E4F1ADA4D44}"/>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48" name="CuadroTexto 47">
          <a:extLst>
            <a:ext uri="{FF2B5EF4-FFF2-40B4-BE49-F238E27FC236}">
              <a16:creationId xmlns:a16="http://schemas.microsoft.com/office/drawing/2014/main" id="{FA759004-1C18-4C8A-A349-00AF12091A09}"/>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49" name="CuadroTexto 48">
          <a:extLst>
            <a:ext uri="{FF2B5EF4-FFF2-40B4-BE49-F238E27FC236}">
              <a16:creationId xmlns:a16="http://schemas.microsoft.com/office/drawing/2014/main" id="{DE3D79D3-9DD0-4BE2-A0AA-54B8E795E9E9}"/>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50" name="CuadroTexto 49">
          <a:extLst>
            <a:ext uri="{FF2B5EF4-FFF2-40B4-BE49-F238E27FC236}">
              <a16:creationId xmlns:a16="http://schemas.microsoft.com/office/drawing/2014/main" id="{8DC0E8B6-9C24-4760-8353-35133F1A7BBD}"/>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51" name="CuadroTexto 50">
          <a:extLst>
            <a:ext uri="{FF2B5EF4-FFF2-40B4-BE49-F238E27FC236}">
              <a16:creationId xmlns:a16="http://schemas.microsoft.com/office/drawing/2014/main" id="{7617EA02-6559-4FBD-9ABA-4B62BAA75963}"/>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52" name="CuadroTexto 51">
          <a:extLst>
            <a:ext uri="{FF2B5EF4-FFF2-40B4-BE49-F238E27FC236}">
              <a16:creationId xmlns:a16="http://schemas.microsoft.com/office/drawing/2014/main" id="{8A00DF5D-07B0-432F-8F93-2BFB6D6F3E06}"/>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53" name="CuadroTexto 52">
          <a:extLst>
            <a:ext uri="{FF2B5EF4-FFF2-40B4-BE49-F238E27FC236}">
              <a16:creationId xmlns:a16="http://schemas.microsoft.com/office/drawing/2014/main" id="{B39C5680-B749-4FFB-BB19-C7775AF4CE1B}"/>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54" name="CuadroTexto 53">
          <a:extLst>
            <a:ext uri="{FF2B5EF4-FFF2-40B4-BE49-F238E27FC236}">
              <a16:creationId xmlns:a16="http://schemas.microsoft.com/office/drawing/2014/main" id="{584CE64B-0ED4-43EC-907F-C35662585705}"/>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55" name="CuadroTexto 54">
          <a:extLst>
            <a:ext uri="{FF2B5EF4-FFF2-40B4-BE49-F238E27FC236}">
              <a16:creationId xmlns:a16="http://schemas.microsoft.com/office/drawing/2014/main" id="{5348CBBB-195C-4BA4-91D2-6F2F452E12A6}"/>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56" name="CuadroTexto 55">
          <a:extLst>
            <a:ext uri="{FF2B5EF4-FFF2-40B4-BE49-F238E27FC236}">
              <a16:creationId xmlns:a16="http://schemas.microsoft.com/office/drawing/2014/main" id="{5370434B-7129-4725-ADD5-CE251AA114AD}"/>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32" name="CuadroTexto 31">
          <a:extLst>
            <a:ext uri="{FF2B5EF4-FFF2-40B4-BE49-F238E27FC236}">
              <a16:creationId xmlns:a16="http://schemas.microsoft.com/office/drawing/2014/main" id="{4F23E015-1085-4EAA-A279-2388834DE1E3}"/>
            </a:ext>
          </a:extLst>
        </xdr:cNvPr>
        <xdr:cNvSpPr txBox="1"/>
      </xdr:nvSpPr>
      <xdr:spPr>
        <a:xfrm>
          <a:off x="8265502" y="39766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58" name="CuadroTexto 57">
          <a:extLst>
            <a:ext uri="{FF2B5EF4-FFF2-40B4-BE49-F238E27FC236}">
              <a16:creationId xmlns:a16="http://schemas.microsoft.com/office/drawing/2014/main" id="{47DD54DE-A338-4537-BDCF-5A6DBA2AED9F}"/>
            </a:ext>
          </a:extLst>
        </xdr:cNvPr>
        <xdr:cNvSpPr txBox="1"/>
      </xdr:nvSpPr>
      <xdr:spPr>
        <a:xfrm>
          <a:off x="8265502" y="39766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59" name="CuadroTexto 58">
          <a:extLst>
            <a:ext uri="{FF2B5EF4-FFF2-40B4-BE49-F238E27FC236}">
              <a16:creationId xmlns:a16="http://schemas.microsoft.com/office/drawing/2014/main" id="{C8C3EC63-8FEE-4646-B919-5F3DDE2EC444}"/>
            </a:ext>
          </a:extLst>
        </xdr:cNvPr>
        <xdr:cNvSpPr txBox="1"/>
      </xdr:nvSpPr>
      <xdr:spPr>
        <a:xfrm>
          <a:off x="8265502" y="39766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60" name="CuadroTexto 59">
          <a:extLst>
            <a:ext uri="{FF2B5EF4-FFF2-40B4-BE49-F238E27FC236}">
              <a16:creationId xmlns:a16="http://schemas.microsoft.com/office/drawing/2014/main" id="{D148F42B-5FC7-4D00-A888-FB8B494A885F}"/>
            </a:ext>
          </a:extLst>
        </xdr:cNvPr>
        <xdr:cNvSpPr txBox="1"/>
      </xdr:nvSpPr>
      <xdr:spPr>
        <a:xfrm>
          <a:off x="8265502" y="39766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61" name="CuadroTexto 60">
          <a:extLst>
            <a:ext uri="{FF2B5EF4-FFF2-40B4-BE49-F238E27FC236}">
              <a16:creationId xmlns:a16="http://schemas.microsoft.com/office/drawing/2014/main" id="{FA452785-5AA4-4B71-83DF-F83EAED41F78}"/>
            </a:ext>
          </a:extLst>
        </xdr:cNvPr>
        <xdr:cNvSpPr txBox="1"/>
      </xdr:nvSpPr>
      <xdr:spPr>
        <a:xfrm>
          <a:off x="8265502" y="39766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62" name="CuadroTexto 61">
          <a:extLst>
            <a:ext uri="{FF2B5EF4-FFF2-40B4-BE49-F238E27FC236}">
              <a16:creationId xmlns:a16="http://schemas.microsoft.com/office/drawing/2014/main" id="{26D9DA47-3E3A-4499-B88D-B06135A6D18C}"/>
            </a:ext>
          </a:extLst>
        </xdr:cNvPr>
        <xdr:cNvSpPr txBox="1"/>
      </xdr:nvSpPr>
      <xdr:spPr>
        <a:xfrm>
          <a:off x="8265502" y="39766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63" name="CuadroTexto 62">
          <a:extLst>
            <a:ext uri="{FF2B5EF4-FFF2-40B4-BE49-F238E27FC236}">
              <a16:creationId xmlns:a16="http://schemas.microsoft.com/office/drawing/2014/main" id="{5E452894-D5F8-48A0-8B49-EBF45C265172}"/>
            </a:ext>
          </a:extLst>
        </xdr:cNvPr>
        <xdr:cNvSpPr txBox="1"/>
      </xdr:nvSpPr>
      <xdr:spPr>
        <a:xfrm>
          <a:off x="8265502" y="39766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64" name="CuadroTexto 63">
          <a:extLst>
            <a:ext uri="{FF2B5EF4-FFF2-40B4-BE49-F238E27FC236}">
              <a16:creationId xmlns:a16="http://schemas.microsoft.com/office/drawing/2014/main" id="{94A488E1-4939-4A9D-9F0C-DA59AAA30F63}"/>
            </a:ext>
          </a:extLst>
        </xdr:cNvPr>
        <xdr:cNvSpPr txBox="1"/>
      </xdr:nvSpPr>
      <xdr:spPr>
        <a:xfrm>
          <a:off x="8265502" y="39766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65" name="CuadroTexto 64">
          <a:extLst>
            <a:ext uri="{FF2B5EF4-FFF2-40B4-BE49-F238E27FC236}">
              <a16:creationId xmlns:a16="http://schemas.microsoft.com/office/drawing/2014/main" id="{E316F10F-2AA3-4C7C-936A-AE625FB47849}"/>
            </a:ext>
          </a:extLst>
        </xdr:cNvPr>
        <xdr:cNvSpPr txBox="1"/>
      </xdr:nvSpPr>
      <xdr:spPr>
        <a:xfrm>
          <a:off x="8265502" y="39766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66" name="CuadroTexto 65">
          <a:extLst>
            <a:ext uri="{FF2B5EF4-FFF2-40B4-BE49-F238E27FC236}">
              <a16:creationId xmlns:a16="http://schemas.microsoft.com/office/drawing/2014/main" id="{093A31E6-973E-4114-B712-6FEB230EF087}"/>
            </a:ext>
          </a:extLst>
        </xdr:cNvPr>
        <xdr:cNvSpPr txBox="1"/>
      </xdr:nvSpPr>
      <xdr:spPr>
        <a:xfrm>
          <a:off x="8265502" y="39766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67" name="CuadroTexto 66">
          <a:extLst>
            <a:ext uri="{FF2B5EF4-FFF2-40B4-BE49-F238E27FC236}">
              <a16:creationId xmlns:a16="http://schemas.microsoft.com/office/drawing/2014/main" id="{34DB5209-9DA2-459D-9604-167F1410B242}"/>
            </a:ext>
          </a:extLst>
        </xdr:cNvPr>
        <xdr:cNvSpPr txBox="1"/>
      </xdr:nvSpPr>
      <xdr:spPr>
        <a:xfrm>
          <a:off x="8265502" y="39766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68" name="CuadroTexto 67">
          <a:extLst>
            <a:ext uri="{FF2B5EF4-FFF2-40B4-BE49-F238E27FC236}">
              <a16:creationId xmlns:a16="http://schemas.microsoft.com/office/drawing/2014/main" id="{1B9D3CB3-3CA1-4B31-8D45-7F2E60F29649}"/>
            </a:ext>
          </a:extLst>
        </xdr:cNvPr>
        <xdr:cNvSpPr txBox="1"/>
      </xdr:nvSpPr>
      <xdr:spPr>
        <a:xfrm>
          <a:off x="8265502" y="39766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69" name="CuadroTexto 68">
          <a:extLst>
            <a:ext uri="{FF2B5EF4-FFF2-40B4-BE49-F238E27FC236}">
              <a16:creationId xmlns:a16="http://schemas.microsoft.com/office/drawing/2014/main" id="{C4E05309-2C04-412D-8466-753E9DCCD25F}"/>
            </a:ext>
          </a:extLst>
        </xdr:cNvPr>
        <xdr:cNvSpPr txBox="1"/>
      </xdr:nvSpPr>
      <xdr:spPr>
        <a:xfrm>
          <a:off x="8265502" y="39766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70" name="CuadroTexto 69">
          <a:extLst>
            <a:ext uri="{FF2B5EF4-FFF2-40B4-BE49-F238E27FC236}">
              <a16:creationId xmlns:a16="http://schemas.microsoft.com/office/drawing/2014/main" id="{A97FF475-FD6F-435A-884F-170E4740856A}"/>
            </a:ext>
          </a:extLst>
        </xdr:cNvPr>
        <xdr:cNvSpPr txBox="1"/>
      </xdr:nvSpPr>
      <xdr:spPr>
        <a:xfrm>
          <a:off x="8265502" y="39766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71" name="CuadroTexto 70">
          <a:extLst>
            <a:ext uri="{FF2B5EF4-FFF2-40B4-BE49-F238E27FC236}">
              <a16:creationId xmlns:a16="http://schemas.microsoft.com/office/drawing/2014/main" id="{83C526CE-2235-4762-9E21-787D4DE34263}"/>
            </a:ext>
          </a:extLst>
        </xdr:cNvPr>
        <xdr:cNvSpPr txBox="1"/>
      </xdr:nvSpPr>
      <xdr:spPr>
        <a:xfrm>
          <a:off x="8265502" y="39766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72" name="CuadroTexto 71">
          <a:extLst>
            <a:ext uri="{FF2B5EF4-FFF2-40B4-BE49-F238E27FC236}">
              <a16:creationId xmlns:a16="http://schemas.microsoft.com/office/drawing/2014/main" id="{E5543289-5B16-4107-A939-58EB9AC80A2E}"/>
            </a:ext>
          </a:extLst>
        </xdr:cNvPr>
        <xdr:cNvSpPr txBox="1"/>
      </xdr:nvSpPr>
      <xdr:spPr>
        <a:xfrm>
          <a:off x="8265502" y="39766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73" name="CuadroTexto 72">
          <a:extLst>
            <a:ext uri="{FF2B5EF4-FFF2-40B4-BE49-F238E27FC236}">
              <a16:creationId xmlns:a16="http://schemas.microsoft.com/office/drawing/2014/main" id="{0D5B60A5-038A-493C-B810-800DF11E844C}"/>
            </a:ext>
          </a:extLst>
        </xdr:cNvPr>
        <xdr:cNvSpPr txBox="1"/>
      </xdr:nvSpPr>
      <xdr:spPr>
        <a:xfrm>
          <a:off x="8265502" y="39766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74" name="CuadroTexto 73">
          <a:extLst>
            <a:ext uri="{FF2B5EF4-FFF2-40B4-BE49-F238E27FC236}">
              <a16:creationId xmlns:a16="http://schemas.microsoft.com/office/drawing/2014/main" id="{3ED2AF7C-195A-40A3-AEB6-1AF4F6BCB7A3}"/>
            </a:ext>
          </a:extLst>
        </xdr:cNvPr>
        <xdr:cNvSpPr txBox="1"/>
      </xdr:nvSpPr>
      <xdr:spPr>
        <a:xfrm>
          <a:off x="8265502" y="39766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75" name="CuadroTexto 74">
          <a:extLst>
            <a:ext uri="{FF2B5EF4-FFF2-40B4-BE49-F238E27FC236}">
              <a16:creationId xmlns:a16="http://schemas.microsoft.com/office/drawing/2014/main" id="{93CF966E-7621-4FBB-A093-34020BB73C83}"/>
            </a:ext>
          </a:extLst>
        </xdr:cNvPr>
        <xdr:cNvSpPr txBox="1"/>
      </xdr:nvSpPr>
      <xdr:spPr>
        <a:xfrm>
          <a:off x="8265502" y="39766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76" name="CuadroTexto 75">
          <a:extLst>
            <a:ext uri="{FF2B5EF4-FFF2-40B4-BE49-F238E27FC236}">
              <a16:creationId xmlns:a16="http://schemas.microsoft.com/office/drawing/2014/main" id="{93250EAB-C7FD-4683-BE5D-ED2C3E151106}"/>
            </a:ext>
          </a:extLst>
        </xdr:cNvPr>
        <xdr:cNvSpPr txBox="1"/>
      </xdr:nvSpPr>
      <xdr:spPr>
        <a:xfrm>
          <a:off x="8265502" y="39766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77" name="CuadroTexto 76">
          <a:extLst>
            <a:ext uri="{FF2B5EF4-FFF2-40B4-BE49-F238E27FC236}">
              <a16:creationId xmlns:a16="http://schemas.microsoft.com/office/drawing/2014/main" id="{B9157512-E38A-4CCA-ADEC-8C5A46C7ECDC}"/>
            </a:ext>
          </a:extLst>
        </xdr:cNvPr>
        <xdr:cNvSpPr txBox="1"/>
      </xdr:nvSpPr>
      <xdr:spPr>
        <a:xfrm>
          <a:off x="8265502" y="39766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78" name="CuadroTexto 77">
          <a:extLst>
            <a:ext uri="{FF2B5EF4-FFF2-40B4-BE49-F238E27FC236}">
              <a16:creationId xmlns:a16="http://schemas.microsoft.com/office/drawing/2014/main" id="{86FBB7B1-2A12-432E-95F6-A7C69A570137}"/>
            </a:ext>
          </a:extLst>
        </xdr:cNvPr>
        <xdr:cNvSpPr txBox="1"/>
      </xdr:nvSpPr>
      <xdr:spPr>
        <a:xfrm>
          <a:off x="8265502" y="39766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79" name="CuadroTexto 78">
          <a:extLst>
            <a:ext uri="{FF2B5EF4-FFF2-40B4-BE49-F238E27FC236}">
              <a16:creationId xmlns:a16="http://schemas.microsoft.com/office/drawing/2014/main" id="{13DA999F-5B18-4CF7-9339-263B323834CC}"/>
            </a:ext>
          </a:extLst>
        </xdr:cNvPr>
        <xdr:cNvSpPr txBox="1"/>
      </xdr:nvSpPr>
      <xdr:spPr>
        <a:xfrm>
          <a:off x="8265502" y="39766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80" name="CuadroTexto 79">
          <a:extLst>
            <a:ext uri="{FF2B5EF4-FFF2-40B4-BE49-F238E27FC236}">
              <a16:creationId xmlns:a16="http://schemas.microsoft.com/office/drawing/2014/main" id="{21182D0D-4935-42FF-AA9E-52EF105ED6B8}"/>
            </a:ext>
          </a:extLst>
        </xdr:cNvPr>
        <xdr:cNvSpPr txBox="1"/>
      </xdr:nvSpPr>
      <xdr:spPr>
        <a:xfrm>
          <a:off x="8265502" y="39766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twoCellAnchor editAs="oneCell">
    <xdr:from>
      <xdr:col>19</xdr:col>
      <xdr:colOff>1079500</xdr:colOff>
      <xdr:row>0</xdr:row>
      <xdr:rowOff>47625</xdr:rowOff>
    </xdr:from>
    <xdr:to>
      <xdr:col>22</xdr:col>
      <xdr:colOff>3545684</xdr:colOff>
      <xdr:row>7</xdr:row>
      <xdr:rowOff>123554</xdr:rowOff>
    </xdr:to>
    <xdr:pic>
      <xdr:nvPicPr>
        <xdr:cNvPr id="8" name="Imagen 7">
          <a:extLst>
            <a:ext uri="{FF2B5EF4-FFF2-40B4-BE49-F238E27FC236}">
              <a16:creationId xmlns:a16="http://schemas.microsoft.com/office/drawing/2014/main" id="{E2249AEB-CC60-D289-138F-BABA51B807E9}"/>
            </a:ext>
          </a:extLst>
        </xdr:cNvPr>
        <xdr:cNvPicPr>
          <a:picLocks noChangeAspect="1"/>
        </xdr:cNvPicPr>
      </xdr:nvPicPr>
      <xdr:blipFill>
        <a:blip xmlns:r="http://schemas.openxmlformats.org/officeDocument/2006/relationships" r:embed="rId2"/>
        <a:stretch>
          <a:fillRect/>
        </a:stretch>
      </xdr:blipFill>
      <xdr:spPr>
        <a:xfrm>
          <a:off x="27527250" y="47625"/>
          <a:ext cx="6323809" cy="2171429"/>
        </a:xfrm>
        <a:prstGeom prst="rect">
          <a:avLst/>
        </a:prstGeom>
      </xdr:spPr>
    </xdr:pic>
    <xdr:clientData/>
  </xdr:twoCellAnchor>
  <xdr:twoCellAnchor editAs="oneCell">
    <xdr:from>
      <xdr:col>2</xdr:col>
      <xdr:colOff>2000250</xdr:colOff>
      <xdr:row>0</xdr:row>
      <xdr:rowOff>31750</xdr:rowOff>
    </xdr:from>
    <xdr:to>
      <xdr:col>3</xdr:col>
      <xdr:colOff>1822173</xdr:colOff>
      <xdr:row>7</xdr:row>
      <xdr:rowOff>107679</xdr:rowOff>
    </xdr:to>
    <xdr:pic>
      <xdr:nvPicPr>
        <xdr:cNvPr id="13" name="Imagen 12">
          <a:extLst>
            <a:ext uri="{FF2B5EF4-FFF2-40B4-BE49-F238E27FC236}">
              <a16:creationId xmlns:a16="http://schemas.microsoft.com/office/drawing/2014/main" id="{63013E41-9E8E-E0EA-F535-F1C44128F0FB}"/>
            </a:ext>
          </a:extLst>
        </xdr:cNvPr>
        <xdr:cNvPicPr>
          <a:picLocks noChangeAspect="1"/>
        </xdr:cNvPicPr>
      </xdr:nvPicPr>
      <xdr:blipFill>
        <a:blip xmlns:r="http://schemas.openxmlformats.org/officeDocument/2006/relationships" r:embed="rId3"/>
        <a:stretch>
          <a:fillRect/>
        </a:stretch>
      </xdr:blipFill>
      <xdr:spPr>
        <a:xfrm>
          <a:off x="4127500" y="31750"/>
          <a:ext cx="2219048" cy="21714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18"/>
  <sheetViews>
    <sheetView tabSelected="1" topLeftCell="A2" zoomScale="50" zoomScaleNormal="50" workbookViewId="0">
      <selection activeCell="K36" sqref="K36"/>
    </sheetView>
  </sheetViews>
  <sheetFormatPr baseColWidth="10" defaultColWidth="11.42578125" defaultRowHeight="15" x14ac:dyDescent="0.25"/>
  <cols>
    <col min="2" max="2" width="20.5703125" customWidth="1"/>
    <col min="3" max="3" width="35.85546875" customWidth="1"/>
    <col min="4" max="4" width="31.42578125" customWidth="1"/>
    <col min="5" max="5" width="29.85546875" customWidth="1"/>
    <col min="6" max="6" width="33.28515625" customWidth="1"/>
    <col min="7" max="7" width="23.140625" customWidth="1"/>
    <col min="8" max="8" width="17.7109375" customWidth="1"/>
    <col min="9" max="9" width="18.85546875" customWidth="1"/>
    <col min="10" max="10" width="20.140625" customWidth="1"/>
    <col min="11" max="11" width="19.28515625" customWidth="1"/>
    <col min="12" max="19" width="16.85546875" customWidth="1"/>
    <col min="20" max="22" width="19.28515625" customWidth="1"/>
    <col min="23" max="23" width="67.28515625" customWidth="1"/>
  </cols>
  <sheetData>
    <row r="1" spans="2:23" ht="15.75" thickBot="1" x14ac:dyDescent="0.3"/>
    <row r="2" spans="2:23" ht="30" customHeight="1" x14ac:dyDescent="0.25">
      <c r="E2" s="235" t="s">
        <v>0</v>
      </c>
      <c r="F2" s="236"/>
      <c r="G2" s="236"/>
      <c r="H2" s="236"/>
      <c r="I2" s="236"/>
      <c r="J2" s="236"/>
      <c r="K2" s="236"/>
      <c r="L2" s="236"/>
      <c r="M2" s="236"/>
      <c r="N2" s="236"/>
      <c r="O2" s="236"/>
      <c r="P2" s="236"/>
      <c r="Q2" s="236"/>
      <c r="R2" s="236"/>
      <c r="S2" s="236"/>
    </row>
    <row r="3" spans="2:23" ht="30" customHeight="1" x14ac:dyDescent="0.25">
      <c r="E3" s="237" t="s">
        <v>1</v>
      </c>
      <c r="F3" s="238"/>
      <c r="G3" s="238"/>
      <c r="H3" s="238"/>
      <c r="I3" s="238"/>
      <c r="J3" s="238"/>
      <c r="K3" s="238"/>
      <c r="L3" s="238"/>
      <c r="M3" s="238"/>
      <c r="N3" s="238"/>
      <c r="O3" s="238"/>
      <c r="P3" s="238"/>
      <c r="Q3" s="238"/>
      <c r="R3" s="238"/>
      <c r="S3" s="238"/>
    </row>
    <row r="4" spans="2:23" ht="30" customHeight="1" x14ac:dyDescent="0.25">
      <c r="E4" s="237" t="s">
        <v>219</v>
      </c>
      <c r="F4" s="238"/>
      <c r="G4" s="238"/>
      <c r="H4" s="238"/>
      <c r="I4" s="238"/>
      <c r="J4" s="238"/>
      <c r="K4" s="238"/>
      <c r="L4" s="238"/>
      <c r="M4" s="238"/>
      <c r="N4" s="238"/>
      <c r="O4" s="238"/>
      <c r="P4" s="238"/>
      <c r="Q4" s="238"/>
      <c r="R4" s="238"/>
      <c r="S4" s="238"/>
    </row>
    <row r="5" spans="2:23" ht="28.5" thickBot="1" x14ac:dyDescent="0.3">
      <c r="E5" s="241" t="s">
        <v>220</v>
      </c>
      <c r="F5" s="242"/>
      <c r="G5" s="242"/>
      <c r="H5" s="242"/>
      <c r="I5" s="242"/>
      <c r="J5" s="242"/>
      <c r="K5" s="242"/>
      <c r="L5" s="242"/>
      <c r="M5" s="242"/>
      <c r="N5" s="242"/>
      <c r="O5" s="242"/>
      <c r="P5" s="242"/>
      <c r="Q5" s="242"/>
      <c r="R5" s="242"/>
      <c r="S5" s="242"/>
    </row>
    <row r="9" spans="2:23" ht="15.75" thickBot="1" x14ac:dyDescent="0.3"/>
    <row r="10" spans="2:23" ht="33.6" customHeight="1" thickBot="1" x14ac:dyDescent="0.3">
      <c r="G10" s="256" t="s">
        <v>2</v>
      </c>
      <c r="H10" s="257"/>
      <c r="I10" s="257"/>
      <c r="J10" s="257"/>
      <c r="K10" s="257"/>
      <c r="L10" s="257"/>
      <c r="M10" s="257"/>
      <c r="N10" s="257"/>
      <c r="O10" s="257"/>
      <c r="P10" s="257"/>
      <c r="Q10" s="257"/>
      <c r="R10" s="257"/>
      <c r="S10" s="257"/>
      <c r="T10" s="257"/>
      <c r="U10" s="257"/>
      <c r="V10" s="258"/>
    </row>
    <row r="11" spans="2:23" ht="43.15" customHeight="1" thickBot="1" x14ac:dyDescent="0.3">
      <c r="B11" s="293" t="s">
        <v>3</v>
      </c>
      <c r="C11" s="295" t="s">
        <v>4</v>
      </c>
      <c r="D11" s="297" t="s">
        <v>5</v>
      </c>
      <c r="E11" s="298"/>
      <c r="F11" s="299"/>
      <c r="G11" s="300" t="s">
        <v>6</v>
      </c>
      <c r="H11" s="300"/>
      <c r="I11" s="300"/>
      <c r="J11" s="300"/>
      <c r="K11" s="301"/>
      <c r="L11" s="239" t="s">
        <v>7</v>
      </c>
      <c r="M11" s="239"/>
      <c r="N11" s="239"/>
      <c r="O11" s="240"/>
      <c r="P11" s="290" t="s">
        <v>8</v>
      </c>
      <c r="Q11" s="291"/>
      <c r="R11" s="291"/>
      <c r="S11" s="292"/>
      <c r="T11" s="291" t="s">
        <v>9</v>
      </c>
      <c r="U11" s="291"/>
      <c r="V11" s="291"/>
      <c r="W11" s="259" t="s">
        <v>46</v>
      </c>
    </row>
    <row r="12" spans="2:23" ht="122.45" customHeight="1" thickBot="1" x14ac:dyDescent="0.3">
      <c r="B12" s="294"/>
      <c r="C12" s="296"/>
      <c r="D12" s="74" t="s">
        <v>11</v>
      </c>
      <c r="E12" s="74" t="s">
        <v>12</v>
      </c>
      <c r="F12" s="74" t="s">
        <v>13</v>
      </c>
      <c r="G12" s="75" t="s">
        <v>47</v>
      </c>
      <c r="H12" s="76" t="s">
        <v>14</v>
      </c>
      <c r="I12" s="77" t="s">
        <v>15</v>
      </c>
      <c r="J12" s="78" t="s">
        <v>16</v>
      </c>
      <c r="K12" s="79" t="s">
        <v>17</v>
      </c>
      <c r="L12" s="80" t="s">
        <v>14</v>
      </c>
      <c r="M12" s="77" t="s">
        <v>15</v>
      </c>
      <c r="N12" s="78" t="s">
        <v>16</v>
      </c>
      <c r="O12" s="79" t="s">
        <v>17</v>
      </c>
      <c r="P12" s="81" t="s">
        <v>14</v>
      </c>
      <c r="Q12" s="82" t="s">
        <v>15</v>
      </c>
      <c r="R12" s="83" t="s">
        <v>16</v>
      </c>
      <c r="S12" s="84" t="s">
        <v>17</v>
      </c>
      <c r="T12" s="82" t="s">
        <v>15</v>
      </c>
      <c r="U12" s="83" t="s">
        <v>16</v>
      </c>
      <c r="V12" s="84" t="s">
        <v>17</v>
      </c>
      <c r="W12" s="260"/>
    </row>
    <row r="13" spans="2:23" ht="153" customHeight="1" x14ac:dyDescent="0.25">
      <c r="B13" s="272" t="s">
        <v>18</v>
      </c>
      <c r="C13" s="265" t="s">
        <v>218</v>
      </c>
      <c r="D13" s="71" t="s">
        <v>19</v>
      </c>
      <c r="E13" s="72" t="s">
        <v>20</v>
      </c>
      <c r="F13" s="73" t="s">
        <v>21</v>
      </c>
      <c r="G13" s="164">
        <v>37.01</v>
      </c>
      <c r="H13" s="165">
        <v>37.01</v>
      </c>
      <c r="I13" s="166">
        <v>37.01</v>
      </c>
      <c r="J13" s="167">
        <v>37.01</v>
      </c>
      <c r="K13" s="168">
        <v>37.01</v>
      </c>
      <c r="L13" s="169">
        <v>34.700000000000003</v>
      </c>
      <c r="M13" s="166">
        <v>34.700000000000003</v>
      </c>
      <c r="N13" s="166">
        <v>34.700000000000003</v>
      </c>
      <c r="O13" s="170">
        <v>34.700000000000003</v>
      </c>
      <c r="P13" s="171">
        <f>IFERROR(L13/H13,"100%")</f>
        <v>0.93758443663874647</v>
      </c>
      <c r="Q13" s="172">
        <f>IFERROR((M13/I13),"100%")</f>
        <v>0.93758443663874647</v>
      </c>
      <c r="R13" s="173">
        <f t="shared" ref="R13:S16" si="0">IFERROR(N13/J13,"100%")</f>
        <v>0.93758443663874647</v>
      </c>
      <c r="S13" s="173">
        <f t="shared" si="0"/>
        <v>0.93758443663874647</v>
      </c>
      <c r="T13" s="174">
        <f>IFERROR(((L13+M13)/(H13+I13)),"100%")</f>
        <v>0.93758443663874647</v>
      </c>
      <c r="U13" s="175">
        <f t="shared" ref="U13:V15" si="1">IFERROR(((L13+M13+N13)/(H13+I13+J13)),"100%")</f>
        <v>0.93758443663874635</v>
      </c>
      <c r="V13" s="175">
        <f t="shared" si="1"/>
        <v>0.93758443663874635</v>
      </c>
      <c r="W13" s="158" t="s">
        <v>22</v>
      </c>
    </row>
    <row r="14" spans="2:23" ht="116.25" customHeight="1" x14ac:dyDescent="0.25">
      <c r="B14" s="273"/>
      <c r="C14" s="266"/>
      <c r="D14" s="13" t="s">
        <v>23</v>
      </c>
      <c r="E14" s="11" t="s">
        <v>20</v>
      </c>
      <c r="F14" s="41" t="s">
        <v>21</v>
      </c>
      <c r="G14" s="176">
        <v>70.5</v>
      </c>
      <c r="H14" s="177">
        <v>70.5</v>
      </c>
      <c r="I14" s="178">
        <v>70.5</v>
      </c>
      <c r="J14" s="179">
        <v>70.5</v>
      </c>
      <c r="K14" s="180">
        <v>70.5</v>
      </c>
      <c r="L14" s="181">
        <v>59</v>
      </c>
      <c r="M14" s="182">
        <v>59</v>
      </c>
      <c r="N14" s="182">
        <v>59</v>
      </c>
      <c r="O14" s="182">
        <v>59</v>
      </c>
      <c r="P14" s="183">
        <f>IFERROR(L14/H14,"100%")</f>
        <v>0.83687943262411346</v>
      </c>
      <c r="Q14" s="172">
        <f t="shared" ref="Q14:Q17" si="2">IFERROR((M14/I14),"100%")</f>
        <v>0.83687943262411346</v>
      </c>
      <c r="R14" s="172">
        <f t="shared" si="0"/>
        <v>0.83687943262411346</v>
      </c>
      <c r="S14" s="172">
        <f t="shared" si="0"/>
        <v>0.83687943262411346</v>
      </c>
      <c r="T14" s="174">
        <f t="shared" ref="T14:T17" si="3">IFERROR(((L14+M14)/(H14+I14)),"100%")</f>
        <v>0.83687943262411346</v>
      </c>
      <c r="U14" s="172">
        <f t="shared" si="1"/>
        <v>0.83687943262411346</v>
      </c>
      <c r="V14" s="172">
        <f t="shared" si="1"/>
        <v>0.83687943262411346</v>
      </c>
      <c r="W14" s="26" t="s">
        <v>24</v>
      </c>
    </row>
    <row r="15" spans="2:23" ht="112.5" customHeight="1" x14ac:dyDescent="0.25">
      <c r="B15" s="274"/>
      <c r="C15" s="267"/>
      <c r="D15" s="14" t="s">
        <v>25</v>
      </c>
      <c r="E15" s="12" t="s">
        <v>20</v>
      </c>
      <c r="F15" s="41" t="s">
        <v>26</v>
      </c>
      <c r="G15" s="176">
        <v>5.8</v>
      </c>
      <c r="H15" s="184">
        <v>5.8</v>
      </c>
      <c r="I15" s="185">
        <v>5.8</v>
      </c>
      <c r="J15" s="186">
        <v>5.8</v>
      </c>
      <c r="K15" s="187">
        <v>5.8</v>
      </c>
      <c r="L15" s="181">
        <v>5</v>
      </c>
      <c r="M15" s="182">
        <v>5</v>
      </c>
      <c r="N15" s="182">
        <v>5</v>
      </c>
      <c r="O15" s="182">
        <v>5</v>
      </c>
      <c r="P15" s="183">
        <f>IFERROR(L15/H15,"100%")</f>
        <v>0.86206896551724144</v>
      </c>
      <c r="Q15" s="172">
        <f t="shared" si="2"/>
        <v>0.86206896551724144</v>
      </c>
      <c r="R15" s="172">
        <f t="shared" si="0"/>
        <v>0.86206896551724144</v>
      </c>
      <c r="S15" s="172">
        <f t="shared" si="0"/>
        <v>0.86206896551724144</v>
      </c>
      <c r="T15" s="174">
        <f t="shared" si="3"/>
        <v>0.86206896551724144</v>
      </c>
      <c r="U15" s="172">
        <f t="shared" si="1"/>
        <v>0.86206896551724144</v>
      </c>
      <c r="V15" s="172">
        <f t="shared" si="1"/>
        <v>0.86206896551724144</v>
      </c>
      <c r="W15" s="26" t="s">
        <v>27</v>
      </c>
    </row>
    <row r="16" spans="2:23" ht="54.75" hidden="1" customHeight="1" x14ac:dyDescent="0.25">
      <c r="B16" s="269" t="s">
        <v>45</v>
      </c>
      <c r="C16" s="270"/>
      <c r="D16" s="270"/>
      <c r="E16" s="270"/>
      <c r="F16" s="271"/>
      <c r="G16" s="188">
        <v>0.9</v>
      </c>
      <c r="H16" s="189">
        <v>0.9</v>
      </c>
      <c r="I16" s="190">
        <v>0.9</v>
      </c>
      <c r="J16" s="191">
        <v>0.9</v>
      </c>
      <c r="K16" s="192">
        <v>0.9</v>
      </c>
      <c r="L16" s="193">
        <v>0.873</v>
      </c>
      <c r="M16" s="190">
        <v>0.88700000000000001</v>
      </c>
      <c r="N16" s="190">
        <v>0.88700000000000001</v>
      </c>
      <c r="O16" s="190">
        <v>0.88700000000000001</v>
      </c>
      <c r="P16" s="174">
        <f>IFERROR((L16/H16),"100%")</f>
        <v>0.97</v>
      </c>
      <c r="Q16" s="172">
        <f t="shared" si="2"/>
        <v>0.98555555555555552</v>
      </c>
      <c r="R16" s="172">
        <f t="shared" si="0"/>
        <v>0.98555555555555552</v>
      </c>
      <c r="S16" s="194">
        <f>IFERROR((O16/K16),"100%")</f>
        <v>0.98555555555555552</v>
      </c>
      <c r="T16" s="174">
        <f t="shared" si="3"/>
        <v>0.97777777777777775</v>
      </c>
      <c r="U16" s="172">
        <f t="shared" ref="U16" si="4">IFERROR(((L16+M16+N16)/(H16+I16+J16)),"100%")</f>
        <v>0.98037037037037045</v>
      </c>
      <c r="V16" s="194">
        <f>IFERROR(((L16+M16+N16+O16)/(H16+I16+J16+K16)),"100%")</f>
        <v>0.98166666666666669</v>
      </c>
      <c r="W16" s="68"/>
    </row>
    <row r="17" spans="2:23" ht="129.75" customHeight="1" x14ac:dyDescent="0.25">
      <c r="B17" s="67" t="s">
        <v>214</v>
      </c>
      <c r="C17" s="139" t="s">
        <v>215</v>
      </c>
      <c r="D17" s="140" t="s">
        <v>216</v>
      </c>
      <c r="E17" s="141" t="s">
        <v>67</v>
      </c>
      <c r="F17" s="142" t="s">
        <v>222</v>
      </c>
      <c r="G17" s="188">
        <v>0.9</v>
      </c>
      <c r="H17" s="189">
        <v>0.9</v>
      </c>
      <c r="I17" s="190">
        <v>0.9</v>
      </c>
      <c r="J17" s="191">
        <v>0.9</v>
      </c>
      <c r="K17" s="192">
        <v>0.9</v>
      </c>
      <c r="L17" s="195">
        <v>0.873</v>
      </c>
      <c r="M17" s="196">
        <v>0.88700000000000001</v>
      </c>
      <c r="N17" s="196">
        <v>0.88700000000000001</v>
      </c>
      <c r="O17" s="196">
        <v>0.88700000000000001</v>
      </c>
      <c r="P17" s="174">
        <f t="shared" ref="P17" si="5">IFERROR((L17/H17),"100%")</f>
        <v>0.97</v>
      </c>
      <c r="Q17" s="172">
        <f t="shared" si="2"/>
        <v>0.98555555555555552</v>
      </c>
      <c r="R17" s="172">
        <f>IFERROR(N17/J17,"100%")</f>
        <v>0.98555555555555552</v>
      </c>
      <c r="S17" s="172">
        <f>IFERROR(O17/K17,"100%")</f>
        <v>0.98555555555555552</v>
      </c>
      <c r="T17" s="174">
        <f t="shared" si="3"/>
        <v>0.97777777777777775</v>
      </c>
      <c r="U17" s="172">
        <f>IFERROR(((L17+M17+N17)/(H17+I17+J17)),"100%")</f>
        <v>0.98037037037037045</v>
      </c>
      <c r="V17" s="172">
        <f>IFERROR(((M17+N17+O17)/(I17+J17+K17)),"100%")</f>
        <v>0.98555555555555552</v>
      </c>
      <c r="W17" s="27" t="s">
        <v>217</v>
      </c>
    </row>
    <row r="18" spans="2:23" ht="115.5" customHeight="1" x14ac:dyDescent="0.25">
      <c r="B18" s="40" t="s">
        <v>49</v>
      </c>
      <c r="C18" s="45" t="s">
        <v>48</v>
      </c>
      <c r="D18" s="44" t="s">
        <v>50</v>
      </c>
      <c r="E18" s="90" t="s">
        <v>51</v>
      </c>
      <c r="F18" s="44" t="s">
        <v>223</v>
      </c>
      <c r="G18" s="197">
        <f>SUM(H18:K18)</f>
        <v>500</v>
      </c>
      <c r="H18" s="198">
        <v>125</v>
      </c>
      <c r="I18" s="199">
        <v>125</v>
      </c>
      <c r="J18" s="199">
        <v>125</v>
      </c>
      <c r="K18" s="200">
        <v>125</v>
      </c>
      <c r="L18" s="201">
        <v>168</v>
      </c>
      <c r="M18" s="199">
        <v>165</v>
      </c>
      <c r="N18" s="199">
        <v>139</v>
      </c>
      <c r="O18" s="202">
        <v>218</v>
      </c>
      <c r="P18" s="174">
        <f>IFERROR((L18/H18),"100%")</f>
        <v>1.3440000000000001</v>
      </c>
      <c r="Q18" s="175">
        <f t="shared" ref="Q18:R20" si="6">IFERROR(M18/I18,"100%")</f>
        <v>1.32</v>
      </c>
      <c r="R18" s="175">
        <f t="shared" si="6"/>
        <v>1.1120000000000001</v>
      </c>
      <c r="S18" s="175">
        <f>IFERROR(O18/K18,"100%")</f>
        <v>1.744</v>
      </c>
      <c r="T18" s="174">
        <f>IFERROR(((L18+M18)/(H18+I18)),"100%")</f>
        <v>1.3320000000000001</v>
      </c>
      <c r="U18" s="203">
        <f t="shared" ref="U18:U30" si="7">IFERROR(((L18+M18+N18)/(H18+I18+J18)),"100%")</f>
        <v>1.2586666666666666</v>
      </c>
      <c r="V18" s="203">
        <f t="shared" ref="V18:V24" si="8">IFERROR(((L18+M18+N18+O18)/(H18+I18+J18+K18)),"100%")</f>
        <v>1.38</v>
      </c>
      <c r="W18" s="115" t="s">
        <v>357</v>
      </c>
    </row>
    <row r="19" spans="2:23" ht="115.5" customHeight="1" x14ac:dyDescent="0.25">
      <c r="B19" s="1" t="s">
        <v>28</v>
      </c>
      <c r="C19" s="2" t="s">
        <v>52</v>
      </c>
      <c r="D19" s="3" t="s">
        <v>54</v>
      </c>
      <c r="E19" s="4" t="s">
        <v>51</v>
      </c>
      <c r="F19" s="5" t="s">
        <v>224</v>
      </c>
      <c r="G19" s="204">
        <f>SUM(H19:K19)</f>
        <v>2290</v>
      </c>
      <c r="H19" s="198">
        <v>572</v>
      </c>
      <c r="I19" s="199">
        <v>572</v>
      </c>
      <c r="J19" s="199">
        <v>572</v>
      </c>
      <c r="K19" s="200">
        <v>574</v>
      </c>
      <c r="L19" s="201">
        <v>681</v>
      </c>
      <c r="M19" s="199">
        <v>674</v>
      </c>
      <c r="N19" s="199">
        <v>785</v>
      </c>
      <c r="O19" s="202">
        <v>786</v>
      </c>
      <c r="P19" s="174">
        <f>IFERROR((L19/H19),"100%")</f>
        <v>1.1905594405594406</v>
      </c>
      <c r="Q19" s="175">
        <f>IFERROR(M19/I19,"100%")</f>
        <v>1.1783216783216783</v>
      </c>
      <c r="R19" s="175">
        <f>IFERROR(N19/J19,"100%")</f>
        <v>1.3723776223776223</v>
      </c>
      <c r="S19" s="175">
        <f>IFERROR(O19/K19,"100%")</f>
        <v>1.3693379790940767</v>
      </c>
      <c r="T19" s="205">
        <f>IFERROR(((L19+M19)/(H19+I19)),"100%")</f>
        <v>1.1844405594405594</v>
      </c>
      <c r="U19" s="203">
        <f>IFERROR(((L19+M19+N19)/(H19+I19+J19)),"100%")</f>
        <v>1.2470862470862472</v>
      </c>
      <c r="V19" s="203">
        <f t="shared" si="8"/>
        <v>1.2777292576419215</v>
      </c>
      <c r="W19" s="29" t="s">
        <v>358</v>
      </c>
    </row>
    <row r="20" spans="2:23" ht="126" customHeight="1" x14ac:dyDescent="0.25">
      <c r="B20" s="1" t="s">
        <v>28</v>
      </c>
      <c r="C20" s="86" t="s">
        <v>53</v>
      </c>
      <c r="D20" s="87" t="s">
        <v>55</v>
      </c>
      <c r="E20" s="88" t="s">
        <v>51</v>
      </c>
      <c r="F20" s="89" t="s">
        <v>225</v>
      </c>
      <c r="G20" s="204">
        <f>SUM(H20:K20)</f>
        <v>1386</v>
      </c>
      <c r="H20" s="206">
        <v>363</v>
      </c>
      <c r="I20" s="207">
        <v>363</v>
      </c>
      <c r="J20" s="207">
        <v>330</v>
      </c>
      <c r="K20" s="208">
        <v>330</v>
      </c>
      <c r="L20" s="209">
        <v>408</v>
      </c>
      <c r="M20" s="207">
        <v>529</v>
      </c>
      <c r="N20" s="207">
        <v>347</v>
      </c>
      <c r="O20" s="210">
        <v>116</v>
      </c>
      <c r="P20" s="174">
        <f t="shared" ref="P20:P25" si="9">IFERROR((L20/H20),"100%")</f>
        <v>1.1239669421487604</v>
      </c>
      <c r="Q20" s="175">
        <f t="shared" si="6"/>
        <v>1.4573002754820936</v>
      </c>
      <c r="R20" s="175">
        <f t="shared" si="6"/>
        <v>1.0515151515151515</v>
      </c>
      <c r="S20" s="175">
        <f>IFERROR(O20/K20,"100%")</f>
        <v>0.3515151515151515</v>
      </c>
      <c r="T20" s="205">
        <f t="shared" ref="T20:T30" si="10">IFERROR(((L20+M20)/(H20+I20)),"100%")</f>
        <v>1.2906336088154271</v>
      </c>
      <c r="U20" s="203">
        <f t="shared" si="7"/>
        <v>1.2159090909090908</v>
      </c>
      <c r="V20" s="203">
        <f t="shared" si="8"/>
        <v>1.0101010101010102</v>
      </c>
      <c r="W20" s="29" t="s">
        <v>360</v>
      </c>
    </row>
    <row r="21" spans="2:23" ht="161.25" customHeight="1" x14ac:dyDescent="0.25">
      <c r="B21" s="40" t="s">
        <v>56</v>
      </c>
      <c r="C21" s="45" t="s">
        <v>57</v>
      </c>
      <c r="D21" s="44" t="s">
        <v>58</v>
      </c>
      <c r="E21" s="90" t="s">
        <v>51</v>
      </c>
      <c r="F21" s="44" t="s">
        <v>226</v>
      </c>
      <c r="G21" s="211">
        <f>SUM(H21:K21)</f>
        <v>6</v>
      </c>
      <c r="H21" s="198">
        <v>1</v>
      </c>
      <c r="I21" s="199">
        <v>1</v>
      </c>
      <c r="J21" s="199">
        <v>3</v>
      </c>
      <c r="K21" s="200">
        <v>1</v>
      </c>
      <c r="L21" s="201">
        <v>1</v>
      </c>
      <c r="M21" s="199">
        <v>1</v>
      </c>
      <c r="N21" s="199">
        <v>3</v>
      </c>
      <c r="O21" s="202">
        <v>1</v>
      </c>
      <c r="P21" s="174">
        <f t="shared" si="9"/>
        <v>1</v>
      </c>
      <c r="Q21" s="175">
        <f t="shared" ref="Q21:Q29" si="11">IFERROR(M21/I21,"100%")</f>
        <v>1</v>
      </c>
      <c r="R21" s="175">
        <f t="shared" ref="R21:R26" si="12">IFERROR(N21/J21,"100%")</f>
        <v>1</v>
      </c>
      <c r="S21" s="175">
        <f>IFERROR((O21/K21),"100%")</f>
        <v>1</v>
      </c>
      <c r="T21" s="205">
        <f t="shared" si="10"/>
        <v>1</v>
      </c>
      <c r="U21" s="203">
        <f t="shared" si="7"/>
        <v>1</v>
      </c>
      <c r="V21" s="212">
        <f t="shared" si="8"/>
        <v>1</v>
      </c>
      <c r="W21" s="28" t="s">
        <v>316</v>
      </c>
    </row>
    <row r="22" spans="2:23" ht="143.25" customHeight="1" x14ac:dyDescent="0.25">
      <c r="B22" s="1" t="s">
        <v>28</v>
      </c>
      <c r="C22" s="2" t="s">
        <v>59</v>
      </c>
      <c r="D22" s="3" t="s">
        <v>60</v>
      </c>
      <c r="E22" s="4" t="s">
        <v>51</v>
      </c>
      <c r="F22" s="5" t="s">
        <v>221</v>
      </c>
      <c r="G22" s="213">
        <f>SUM(H22:K22)</f>
        <v>3</v>
      </c>
      <c r="H22" s="198">
        <v>1</v>
      </c>
      <c r="I22" s="199"/>
      <c r="J22" s="199">
        <v>1</v>
      </c>
      <c r="K22" s="200">
        <v>1</v>
      </c>
      <c r="L22" s="201">
        <v>1</v>
      </c>
      <c r="M22" s="199"/>
      <c r="N22" s="199">
        <v>1</v>
      </c>
      <c r="O22" s="202">
        <v>1</v>
      </c>
      <c r="P22" s="174">
        <f t="shared" si="9"/>
        <v>1</v>
      </c>
      <c r="Q22" s="175" t="str">
        <f t="shared" si="11"/>
        <v>100%</v>
      </c>
      <c r="R22" s="175">
        <f t="shared" si="12"/>
        <v>1</v>
      </c>
      <c r="S22" s="175">
        <f t="shared" ref="S22:S23" si="13">IFERROR((O22/K22),"100%")</f>
        <v>1</v>
      </c>
      <c r="T22" s="205">
        <f t="shared" si="10"/>
        <v>1</v>
      </c>
      <c r="U22" s="203">
        <f t="shared" si="7"/>
        <v>1</v>
      </c>
      <c r="V22" s="212">
        <f t="shared" si="8"/>
        <v>1</v>
      </c>
      <c r="W22" s="29" t="s">
        <v>317</v>
      </c>
    </row>
    <row r="23" spans="2:23" ht="135" customHeight="1" x14ac:dyDescent="0.25">
      <c r="B23" s="1" t="s">
        <v>28</v>
      </c>
      <c r="C23" s="2" t="s">
        <v>61</v>
      </c>
      <c r="D23" s="3" t="s">
        <v>62</v>
      </c>
      <c r="E23" s="4" t="s">
        <v>51</v>
      </c>
      <c r="F23" s="5" t="s">
        <v>227</v>
      </c>
      <c r="G23" s="213">
        <f t="shared" ref="G23:G24" si="14">SUM(H23:K23)</f>
        <v>4</v>
      </c>
      <c r="H23" s="198"/>
      <c r="I23" s="199">
        <v>1</v>
      </c>
      <c r="J23" s="199">
        <v>1</v>
      </c>
      <c r="K23" s="200">
        <v>2</v>
      </c>
      <c r="L23" s="201"/>
      <c r="M23" s="207">
        <v>1</v>
      </c>
      <c r="N23" s="207">
        <v>1</v>
      </c>
      <c r="O23" s="210">
        <v>2</v>
      </c>
      <c r="P23" s="174" t="str">
        <f t="shared" si="9"/>
        <v>100%</v>
      </c>
      <c r="Q23" s="175">
        <f t="shared" si="11"/>
        <v>1</v>
      </c>
      <c r="R23" s="175">
        <f t="shared" si="12"/>
        <v>1</v>
      </c>
      <c r="S23" s="175">
        <f t="shared" si="13"/>
        <v>1</v>
      </c>
      <c r="T23" s="205">
        <f t="shared" si="10"/>
        <v>1</v>
      </c>
      <c r="U23" s="203">
        <f t="shared" si="7"/>
        <v>1</v>
      </c>
      <c r="V23" s="212">
        <f t="shared" si="8"/>
        <v>1</v>
      </c>
      <c r="W23" s="29" t="s">
        <v>318</v>
      </c>
    </row>
    <row r="24" spans="2:23" ht="118.5" customHeight="1" x14ac:dyDescent="0.25">
      <c r="B24" s="1" t="s">
        <v>28</v>
      </c>
      <c r="C24" s="2" t="s">
        <v>63</v>
      </c>
      <c r="D24" s="3" t="s">
        <v>64</v>
      </c>
      <c r="E24" s="4" t="s">
        <v>51</v>
      </c>
      <c r="F24" s="5" t="s">
        <v>228</v>
      </c>
      <c r="G24" s="213">
        <f t="shared" si="14"/>
        <v>45</v>
      </c>
      <c r="H24" s="198">
        <v>11</v>
      </c>
      <c r="I24" s="199">
        <v>11</v>
      </c>
      <c r="J24" s="199">
        <v>12</v>
      </c>
      <c r="K24" s="200">
        <v>11</v>
      </c>
      <c r="L24" s="201">
        <v>11</v>
      </c>
      <c r="M24" s="207">
        <v>11</v>
      </c>
      <c r="N24" s="207">
        <v>12</v>
      </c>
      <c r="O24" s="210">
        <v>11</v>
      </c>
      <c r="P24" s="174">
        <f t="shared" si="9"/>
        <v>1</v>
      </c>
      <c r="Q24" s="175">
        <f t="shared" si="11"/>
        <v>1</v>
      </c>
      <c r="R24" s="175">
        <f t="shared" si="12"/>
        <v>1</v>
      </c>
      <c r="S24" s="175">
        <f>IFERROR((O24/K24),"100%")</f>
        <v>1</v>
      </c>
      <c r="T24" s="205">
        <f t="shared" si="10"/>
        <v>1</v>
      </c>
      <c r="U24" s="203">
        <f t="shared" si="7"/>
        <v>1</v>
      </c>
      <c r="V24" s="212">
        <f t="shared" si="8"/>
        <v>1</v>
      </c>
      <c r="W24" s="29" t="s">
        <v>294</v>
      </c>
    </row>
    <row r="25" spans="2:23" ht="120" customHeight="1" x14ac:dyDescent="0.25">
      <c r="B25" s="1" t="s">
        <v>28</v>
      </c>
      <c r="C25" s="2" t="s">
        <v>65</v>
      </c>
      <c r="D25" s="3" t="s">
        <v>66</v>
      </c>
      <c r="E25" s="4" t="s">
        <v>67</v>
      </c>
      <c r="F25" s="5" t="s">
        <v>229</v>
      </c>
      <c r="G25" s="213">
        <f t="shared" ref="G25:G30" si="15">SUM(H25:K25)</f>
        <v>1</v>
      </c>
      <c r="H25" s="198"/>
      <c r="I25" s="198"/>
      <c r="J25" s="199">
        <v>1</v>
      </c>
      <c r="K25" s="198"/>
      <c r="L25" s="201"/>
      <c r="M25" s="207"/>
      <c r="N25" s="207">
        <v>1</v>
      </c>
      <c r="O25" s="210"/>
      <c r="P25" s="174" t="str">
        <f t="shared" si="9"/>
        <v>100%</v>
      </c>
      <c r="Q25" s="175" t="str">
        <f t="shared" si="11"/>
        <v>100%</v>
      </c>
      <c r="R25" s="175">
        <f t="shared" si="12"/>
        <v>1</v>
      </c>
      <c r="S25" s="212"/>
      <c r="T25" s="205" t="str">
        <f t="shared" si="10"/>
        <v>100%</v>
      </c>
      <c r="U25" s="203">
        <f t="shared" si="7"/>
        <v>1</v>
      </c>
      <c r="V25" s="212"/>
      <c r="W25" s="29" t="s">
        <v>319</v>
      </c>
    </row>
    <row r="26" spans="2:23" ht="115.5" customHeight="1" x14ac:dyDescent="0.25">
      <c r="B26" s="40" t="s">
        <v>69</v>
      </c>
      <c r="C26" s="45" t="s">
        <v>81</v>
      </c>
      <c r="D26" s="45" t="s">
        <v>70</v>
      </c>
      <c r="E26" s="98" t="s">
        <v>51</v>
      </c>
      <c r="F26" s="99" t="s">
        <v>230</v>
      </c>
      <c r="G26" s="211">
        <f t="shared" si="15"/>
        <v>4</v>
      </c>
      <c r="H26" s="199">
        <v>1</v>
      </c>
      <c r="I26" s="199">
        <v>1</v>
      </c>
      <c r="J26" s="199">
        <v>1</v>
      </c>
      <c r="K26" s="200">
        <v>1</v>
      </c>
      <c r="L26" s="201">
        <v>1</v>
      </c>
      <c r="M26" s="199">
        <v>1</v>
      </c>
      <c r="N26" s="199">
        <v>2</v>
      </c>
      <c r="O26" s="202">
        <v>2</v>
      </c>
      <c r="P26" s="174">
        <f t="shared" ref="P26:P29" si="16">IFERROR((L26/H26),"100%")</f>
        <v>1</v>
      </c>
      <c r="Q26" s="175">
        <f t="shared" si="11"/>
        <v>1</v>
      </c>
      <c r="R26" s="175">
        <f t="shared" si="12"/>
        <v>2</v>
      </c>
      <c r="S26" s="175">
        <f>IFERROR((O26/K26),"100%")</f>
        <v>2</v>
      </c>
      <c r="T26" s="205">
        <f>IFERROR(((L26+M26)/(H26+I26)),"100%")</f>
        <v>1</v>
      </c>
      <c r="U26" s="203">
        <f>IFERROR(((L26+M26+N26)/(H26+I26+J26)),"100%")</f>
        <v>1.3333333333333333</v>
      </c>
      <c r="V26" s="212">
        <f>IFERROR(((L26+M26+N26+O26)/(H26+I26+J26+K26)),"100%")</f>
        <v>1.5</v>
      </c>
      <c r="W26" s="28" t="s">
        <v>320</v>
      </c>
    </row>
    <row r="27" spans="2:23" ht="111.75" customHeight="1" x14ac:dyDescent="0.25">
      <c r="B27" s="1" t="s">
        <v>28</v>
      </c>
      <c r="C27" s="3" t="s">
        <v>71</v>
      </c>
      <c r="D27" s="3" t="s">
        <v>72</v>
      </c>
      <c r="E27" s="100" t="s">
        <v>51</v>
      </c>
      <c r="F27" s="101" t="s">
        <v>231</v>
      </c>
      <c r="G27" s="213">
        <f t="shared" si="15"/>
        <v>16</v>
      </c>
      <c r="H27" s="199">
        <v>4</v>
      </c>
      <c r="I27" s="199">
        <v>4</v>
      </c>
      <c r="J27" s="199">
        <v>4</v>
      </c>
      <c r="K27" s="200">
        <v>4</v>
      </c>
      <c r="L27" s="201">
        <v>4</v>
      </c>
      <c r="M27" s="199">
        <v>4</v>
      </c>
      <c r="N27" s="199">
        <v>4</v>
      </c>
      <c r="O27" s="202">
        <v>4</v>
      </c>
      <c r="P27" s="174">
        <f t="shared" si="16"/>
        <v>1</v>
      </c>
      <c r="Q27" s="175">
        <f t="shared" si="11"/>
        <v>1</v>
      </c>
      <c r="R27" s="175">
        <f t="shared" ref="R27:R30" si="17">IFERROR(N27/J27,"100%")</f>
        <v>1</v>
      </c>
      <c r="S27" s="175">
        <f t="shared" ref="S27:S29" si="18">IFERROR((O27/K27),"100%")</f>
        <v>1</v>
      </c>
      <c r="T27" s="205">
        <f>IFERROR(((L27+M27)/(H27+I27)),"100%")</f>
        <v>1</v>
      </c>
      <c r="U27" s="203">
        <f>IFERROR(((L27+M27+N27)/(H27+I27+J27)),"100%")</f>
        <v>1</v>
      </c>
      <c r="V27" s="212">
        <f t="shared" ref="V27:V29" si="19">IFERROR(((L27+M27+N27+O27)/(H27+I27+J27+K27)),"100%")</f>
        <v>1</v>
      </c>
      <c r="W27" s="29" t="s">
        <v>321</v>
      </c>
    </row>
    <row r="28" spans="2:23" ht="114" customHeight="1" x14ac:dyDescent="0.25">
      <c r="B28" s="1" t="s">
        <v>28</v>
      </c>
      <c r="C28" s="87" t="s">
        <v>73</v>
      </c>
      <c r="D28" s="3" t="s">
        <v>74</v>
      </c>
      <c r="E28" s="100" t="s">
        <v>51</v>
      </c>
      <c r="F28" s="102" t="s">
        <v>232</v>
      </c>
      <c r="G28" s="213">
        <f t="shared" si="15"/>
        <v>5</v>
      </c>
      <c r="H28" s="198"/>
      <c r="I28" s="207">
        <v>2</v>
      </c>
      <c r="J28" s="207">
        <v>2</v>
      </c>
      <c r="K28" s="199">
        <v>1</v>
      </c>
      <c r="L28" s="209"/>
      <c r="M28" s="207">
        <v>2</v>
      </c>
      <c r="N28" s="207">
        <v>3</v>
      </c>
      <c r="O28" s="210">
        <v>2</v>
      </c>
      <c r="P28" s="174" t="str">
        <f t="shared" si="16"/>
        <v>100%</v>
      </c>
      <c r="Q28" s="175">
        <f t="shared" si="11"/>
        <v>1</v>
      </c>
      <c r="R28" s="175">
        <f>IFERROR(N28/J28,"100%")</f>
        <v>1.5</v>
      </c>
      <c r="S28" s="175">
        <f t="shared" si="18"/>
        <v>2</v>
      </c>
      <c r="T28" s="205">
        <f>IFERROR(((L28+M28)/(H28+I28)),"100%")</f>
        <v>1</v>
      </c>
      <c r="U28" s="203">
        <f>IFERROR(((L28+M28+N28)/(H28+I28+J28)),"100%")</f>
        <v>1.25</v>
      </c>
      <c r="V28" s="212">
        <f t="shared" si="19"/>
        <v>1.4</v>
      </c>
      <c r="W28" s="150" t="s">
        <v>322</v>
      </c>
    </row>
    <row r="29" spans="2:23" ht="132.75" customHeight="1" x14ac:dyDescent="0.25">
      <c r="B29" s="1" t="s">
        <v>28</v>
      </c>
      <c r="C29" s="87" t="s">
        <v>75</v>
      </c>
      <c r="D29" s="87" t="s">
        <v>76</v>
      </c>
      <c r="E29" s="100" t="s">
        <v>51</v>
      </c>
      <c r="F29" s="102" t="s">
        <v>77</v>
      </c>
      <c r="G29" s="213">
        <f t="shared" si="15"/>
        <v>24</v>
      </c>
      <c r="H29" s="207">
        <v>6</v>
      </c>
      <c r="I29" s="207">
        <v>6</v>
      </c>
      <c r="J29" s="199">
        <v>6</v>
      </c>
      <c r="K29" s="200">
        <v>6</v>
      </c>
      <c r="L29" s="209">
        <v>6</v>
      </c>
      <c r="M29" s="207">
        <v>6</v>
      </c>
      <c r="N29" s="207">
        <v>6</v>
      </c>
      <c r="O29" s="210">
        <v>7</v>
      </c>
      <c r="P29" s="174">
        <f t="shared" si="16"/>
        <v>1</v>
      </c>
      <c r="Q29" s="175">
        <f t="shared" si="11"/>
        <v>1</v>
      </c>
      <c r="R29" s="175">
        <f t="shared" si="17"/>
        <v>1</v>
      </c>
      <c r="S29" s="175">
        <f t="shared" si="18"/>
        <v>1.1666666666666667</v>
      </c>
      <c r="T29" s="205">
        <f>IFERROR(((L29+M29)/(H29+I29)),"100%")</f>
        <v>1</v>
      </c>
      <c r="U29" s="203">
        <f>IFERROR(((L29+M29+N29)/(H29+I29+J29)),"100%")</f>
        <v>1</v>
      </c>
      <c r="V29" s="212">
        <f t="shared" si="19"/>
        <v>1.0416666666666667</v>
      </c>
      <c r="W29" s="150" t="s">
        <v>323</v>
      </c>
    </row>
    <row r="30" spans="2:23" ht="121.5" customHeight="1" x14ac:dyDescent="0.25">
      <c r="B30" s="1" t="s">
        <v>28</v>
      </c>
      <c r="C30" s="87" t="s">
        <v>78</v>
      </c>
      <c r="D30" s="87" t="s">
        <v>79</v>
      </c>
      <c r="E30" s="100" t="s">
        <v>51</v>
      </c>
      <c r="F30" s="102" t="s">
        <v>80</v>
      </c>
      <c r="G30" s="213">
        <f t="shared" si="15"/>
        <v>16</v>
      </c>
      <c r="H30" s="199">
        <v>4</v>
      </c>
      <c r="I30" s="199">
        <v>4</v>
      </c>
      <c r="J30" s="199">
        <v>4</v>
      </c>
      <c r="K30" s="200">
        <v>4</v>
      </c>
      <c r="L30" s="209">
        <v>4</v>
      </c>
      <c r="M30" s="207">
        <v>4</v>
      </c>
      <c r="N30" s="207">
        <v>4</v>
      </c>
      <c r="O30" s="210">
        <v>6</v>
      </c>
      <c r="P30" s="174">
        <f>IFERROR((L30/H30),"100%")</f>
        <v>1</v>
      </c>
      <c r="Q30" s="175">
        <f>IFERROR(M30/I30,"100%")</f>
        <v>1</v>
      </c>
      <c r="R30" s="175">
        <f t="shared" si="17"/>
        <v>1</v>
      </c>
      <c r="S30" s="175">
        <f>IFERROR((O30/K30),"100%")</f>
        <v>1.5</v>
      </c>
      <c r="T30" s="205">
        <f t="shared" si="10"/>
        <v>1</v>
      </c>
      <c r="U30" s="203">
        <f t="shared" si="7"/>
        <v>1</v>
      </c>
      <c r="V30" s="212">
        <f t="shared" ref="V30:V35" si="20">IFERROR(((L30+M30+N30+O30)/(H30+I30+J30+K30)),"100%")</f>
        <v>1.125</v>
      </c>
      <c r="W30" s="150" t="s">
        <v>324</v>
      </c>
    </row>
    <row r="31" spans="2:23" ht="131.25" customHeight="1" x14ac:dyDescent="0.25">
      <c r="B31" s="103" t="s">
        <v>91</v>
      </c>
      <c r="C31" s="104" t="s">
        <v>90</v>
      </c>
      <c r="D31" s="111" t="s">
        <v>89</v>
      </c>
      <c r="E31" s="112" t="s">
        <v>51</v>
      </c>
      <c r="F31" s="110" t="s">
        <v>233</v>
      </c>
      <c r="G31" s="211">
        <f t="shared" ref="G31:G34" si="21">SUM(H31:K31)</f>
        <v>4440</v>
      </c>
      <c r="H31" s="199">
        <v>1110</v>
      </c>
      <c r="I31" s="199">
        <v>1110</v>
      </c>
      <c r="J31" s="199">
        <v>1110</v>
      </c>
      <c r="K31" s="199">
        <v>1110</v>
      </c>
      <c r="L31" s="209">
        <v>1110</v>
      </c>
      <c r="M31" s="199">
        <v>1110</v>
      </c>
      <c r="N31" s="199">
        <v>1164</v>
      </c>
      <c r="O31" s="202">
        <v>1110</v>
      </c>
      <c r="P31" s="174">
        <f t="shared" ref="P31:Q44" si="22">IFERROR((L31/H31),"100%")</f>
        <v>1</v>
      </c>
      <c r="Q31" s="175">
        <f>IFERROR(M31/I31,"100%")</f>
        <v>1</v>
      </c>
      <c r="R31" s="175">
        <f>IFERROR(N31/J31,"100%")</f>
        <v>1.0486486486486486</v>
      </c>
      <c r="S31" s="175">
        <f>IFERROR((O31/K31),"100%")</f>
        <v>1</v>
      </c>
      <c r="T31" s="205">
        <f>IFERROR(((L31+M31)/(H31+I31)),"100%")</f>
        <v>1</v>
      </c>
      <c r="U31" s="203">
        <f>IFERROR(((L31+M31+N31)/(H31+I31+J31)),"100%")</f>
        <v>1.0162162162162163</v>
      </c>
      <c r="V31" s="212">
        <f t="shared" si="20"/>
        <v>1.0121621621621621</v>
      </c>
      <c r="W31" s="28" t="s">
        <v>325</v>
      </c>
    </row>
    <row r="32" spans="2:23" ht="118.5" customHeight="1" x14ac:dyDescent="0.25">
      <c r="B32" s="105" t="s">
        <v>28</v>
      </c>
      <c r="C32" s="106" t="s">
        <v>83</v>
      </c>
      <c r="D32" s="107" t="s">
        <v>84</v>
      </c>
      <c r="E32" s="108" t="s">
        <v>51</v>
      </c>
      <c r="F32" s="145" t="s">
        <v>234</v>
      </c>
      <c r="G32" s="213">
        <f t="shared" si="21"/>
        <v>1480</v>
      </c>
      <c r="H32" s="199">
        <v>370</v>
      </c>
      <c r="I32" s="199">
        <v>370</v>
      </c>
      <c r="J32" s="199">
        <v>370</v>
      </c>
      <c r="K32" s="199">
        <v>370</v>
      </c>
      <c r="L32" s="209">
        <v>278</v>
      </c>
      <c r="M32" s="207">
        <v>361</v>
      </c>
      <c r="N32" s="207">
        <v>482</v>
      </c>
      <c r="O32" s="210">
        <v>350</v>
      </c>
      <c r="P32" s="174">
        <f>IFERROR((L32/H32),"100%")</f>
        <v>0.75135135135135134</v>
      </c>
      <c r="Q32" s="175">
        <f t="shared" ref="Q32:Q35" si="23">IFERROR(M32/I32,"100%")</f>
        <v>0.9756756756756757</v>
      </c>
      <c r="R32" s="175">
        <f t="shared" ref="R32:R35" si="24">IFERROR(N32/J32,"100%")</f>
        <v>1.3027027027027027</v>
      </c>
      <c r="S32" s="175">
        <f t="shared" ref="S32:S34" si="25">IFERROR((O32/K32),"100%")</f>
        <v>0.94594594594594594</v>
      </c>
      <c r="T32" s="205">
        <f t="shared" ref="T32:T44" si="26">IFERROR(((L32+M32)/(H32+I32)),"100%")</f>
        <v>0.86351351351351346</v>
      </c>
      <c r="U32" s="203">
        <f t="shared" ref="U32:V44" si="27">IFERROR(((L32+M32+N32)/(H32+I32+J32)),"100%")</f>
        <v>1.0099099099099098</v>
      </c>
      <c r="V32" s="212">
        <f t="shared" si="20"/>
        <v>0.99391891891891893</v>
      </c>
      <c r="W32" s="29" t="s">
        <v>326</v>
      </c>
    </row>
    <row r="33" spans="2:23" ht="114" customHeight="1" x14ac:dyDescent="0.25">
      <c r="B33" s="105" t="s">
        <v>28</v>
      </c>
      <c r="C33" s="107" t="s">
        <v>88</v>
      </c>
      <c r="D33" s="107" t="s">
        <v>85</v>
      </c>
      <c r="E33" s="108" t="s">
        <v>51</v>
      </c>
      <c r="F33" s="107" t="s">
        <v>235</v>
      </c>
      <c r="G33" s="213">
        <f t="shared" si="21"/>
        <v>276</v>
      </c>
      <c r="H33" s="199">
        <v>69</v>
      </c>
      <c r="I33" s="199">
        <v>69</v>
      </c>
      <c r="J33" s="199">
        <v>69</v>
      </c>
      <c r="K33" s="199">
        <v>69</v>
      </c>
      <c r="L33" s="209">
        <v>72</v>
      </c>
      <c r="M33" s="207">
        <v>78</v>
      </c>
      <c r="N33" s="207">
        <v>86</v>
      </c>
      <c r="O33" s="210">
        <v>62</v>
      </c>
      <c r="P33" s="174">
        <f t="shared" si="22"/>
        <v>1.0434782608695652</v>
      </c>
      <c r="Q33" s="175">
        <f t="shared" si="23"/>
        <v>1.1304347826086956</v>
      </c>
      <c r="R33" s="175">
        <f t="shared" si="24"/>
        <v>1.2463768115942029</v>
      </c>
      <c r="S33" s="175">
        <f t="shared" si="25"/>
        <v>0.89855072463768115</v>
      </c>
      <c r="T33" s="205">
        <f t="shared" si="26"/>
        <v>1.0869565217391304</v>
      </c>
      <c r="U33" s="203">
        <f t="shared" si="27"/>
        <v>1.1400966183574879</v>
      </c>
      <c r="V33" s="212">
        <f t="shared" si="20"/>
        <v>1.0797101449275361</v>
      </c>
      <c r="W33" s="29" t="s">
        <v>327</v>
      </c>
    </row>
    <row r="34" spans="2:23" ht="120.75" customHeight="1" x14ac:dyDescent="0.25">
      <c r="B34" s="105" t="s">
        <v>28</v>
      </c>
      <c r="C34" s="106" t="s">
        <v>82</v>
      </c>
      <c r="D34" s="107" t="s">
        <v>86</v>
      </c>
      <c r="E34" s="108" t="s">
        <v>51</v>
      </c>
      <c r="F34" s="109" t="s">
        <v>236</v>
      </c>
      <c r="G34" s="213">
        <f t="shared" si="21"/>
        <v>33200</v>
      </c>
      <c r="H34" s="199">
        <v>8300</v>
      </c>
      <c r="I34" s="199">
        <v>8300</v>
      </c>
      <c r="J34" s="199">
        <v>8300</v>
      </c>
      <c r="K34" s="199">
        <v>8300</v>
      </c>
      <c r="L34" s="209">
        <v>8300</v>
      </c>
      <c r="M34" s="207">
        <v>11836</v>
      </c>
      <c r="N34" s="207">
        <v>13056</v>
      </c>
      <c r="O34" s="210">
        <v>9311</v>
      </c>
      <c r="P34" s="174">
        <f t="shared" si="22"/>
        <v>1</v>
      </c>
      <c r="Q34" s="175">
        <f t="shared" si="23"/>
        <v>1.4260240963855422</v>
      </c>
      <c r="R34" s="175">
        <f t="shared" si="24"/>
        <v>1.5730120481927712</v>
      </c>
      <c r="S34" s="175">
        <f t="shared" si="25"/>
        <v>1.1218072289156626</v>
      </c>
      <c r="T34" s="205">
        <f t="shared" si="26"/>
        <v>1.2130120481927711</v>
      </c>
      <c r="U34" s="203">
        <f t="shared" si="27"/>
        <v>1.3330120481927712</v>
      </c>
      <c r="V34" s="212">
        <f t="shared" si="20"/>
        <v>1.280210843373494</v>
      </c>
      <c r="W34" s="29" t="s">
        <v>328</v>
      </c>
    </row>
    <row r="35" spans="2:23" ht="111.75" customHeight="1" x14ac:dyDescent="0.25">
      <c r="B35" s="105" t="s">
        <v>28</v>
      </c>
      <c r="C35" s="107" t="s">
        <v>198</v>
      </c>
      <c r="D35" s="107" t="s">
        <v>87</v>
      </c>
      <c r="E35" s="108" t="s">
        <v>51</v>
      </c>
      <c r="F35" s="107" t="s">
        <v>237</v>
      </c>
      <c r="G35" s="213">
        <f>SUM(H35:K35)</f>
        <v>1440</v>
      </c>
      <c r="H35" s="199">
        <v>360</v>
      </c>
      <c r="I35" s="199">
        <v>360</v>
      </c>
      <c r="J35" s="199">
        <v>360</v>
      </c>
      <c r="K35" s="199">
        <v>360</v>
      </c>
      <c r="L35" s="209">
        <v>360</v>
      </c>
      <c r="M35" s="199">
        <v>365</v>
      </c>
      <c r="N35" s="199">
        <v>405</v>
      </c>
      <c r="O35" s="202">
        <v>544</v>
      </c>
      <c r="P35" s="174">
        <f t="shared" si="22"/>
        <v>1</v>
      </c>
      <c r="Q35" s="175">
        <f t="shared" si="23"/>
        <v>1.0138888888888888</v>
      </c>
      <c r="R35" s="175">
        <f t="shared" si="24"/>
        <v>1.125</v>
      </c>
      <c r="S35" s="175">
        <f>IFERROR((O35/K35),"100%")</f>
        <v>1.5111111111111111</v>
      </c>
      <c r="T35" s="205">
        <f t="shared" si="26"/>
        <v>1.0069444444444444</v>
      </c>
      <c r="U35" s="203">
        <f t="shared" si="27"/>
        <v>1.0462962962962963</v>
      </c>
      <c r="V35" s="212">
        <f t="shared" si="20"/>
        <v>1.1625000000000001</v>
      </c>
      <c r="W35" s="29" t="s">
        <v>329</v>
      </c>
    </row>
    <row r="36" spans="2:23" ht="123.75" customHeight="1" x14ac:dyDescent="0.25">
      <c r="B36" s="275" t="s">
        <v>199</v>
      </c>
      <c r="C36" s="278" t="s">
        <v>200</v>
      </c>
      <c r="D36" s="113" t="s">
        <v>315</v>
      </c>
      <c r="E36" s="90" t="s">
        <v>51</v>
      </c>
      <c r="F36" s="126" t="s">
        <v>238</v>
      </c>
      <c r="G36" s="303">
        <v>279493481</v>
      </c>
      <c r="H36" s="304">
        <v>83848044.299999997</v>
      </c>
      <c r="I36" s="305">
        <v>83848044.299999997</v>
      </c>
      <c r="J36" s="305">
        <v>83848044.299999997</v>
      </c>
      <c r="K36" s="306">
        <v>27949348.100000001</v>
      </c>
      <c r="L36" s="307">
        <v>0</v>
      </c>
      <c r="M36" s="305">
        <v>0</v>
      </c>
      <c r="N36" s="305">
        <v>46883031.649999999</v>
      </c>
      <c r="O36" s="308">
        <v>231796251.90000001</v>
      </c>
      <c r="P36" s="174">
        <f t="shared" si="22"/>
        <v>0</v>
      </c>
      <c r="Q36" s="172">
        <f t="shared" si="22"/>
        <v>0</v>
      </c>
      <c r="R36" s="172">
        <f>IFERROR(N36/J36,"100%")</f>
        <v>0.55914281652482145</v>
      </c>
      <c r="S36" s="172">
        <f>IFERROR(O36/K36,"100%")</f>
        <v>8.2934403718704264</v>
      </c>
      <c r="T36" s="205">
        <f t="shared" si="26"/>
        <v>0</v>
      </c>
      <c r="U36" s="203">
        <f t="shared" si="27"/>
        <v>0.18638093884160717</v>
      </c>
      <c r="V36" s="203">
        <f t="shared" si="27"/>
        <v>1.4244098316349845</v>
      </c>
      <c r="W36" s="28" t="s">
        <v>312</v>
      </c>
    </row>
    <row r="37" spans="2:23" ht="123.75" customHeight="1" x14ac:dyDescent="0.25">
      <c r="B37" s="276"/>
      <c r="C37" s="279"/>
      <c r="D37" s="113" t="s">
        <v>201</v>
      </c>
      <c r="E37" s="90" t="s">
        <v>51</v>
      </c>
      <c r="F37" s="126" t="s">
        <v>238</v>
      </c>
      <c r="G37" s="309">
        <v>818421240</v>
      </c>
      <c r="H37" s="310">
        <v>204605310</v>
      </c>
      <c r="I37" s="311">
        <v>204605310</v>
      </c>
      <c r="J37" s="311">
        <v>204605310</v>
      </c>
      <c r="K37" s="312">
        <v>204605310</v>
      </c>
      <c r="L37" s="313">
        <v>139879319.99000001</v>
      </c>
      <c r="M37" s="311">
        <v>174384550.78999999</v>
      </c>
      <c r="N37" s="311">
        <v>206303923.16</v>
      </c>
      <c r="O37" s="314">
        <v>297730818.67000002</v>
      </c>
      <c r="P37" s="174">
        <f t="shared" si="22"/>
        <v>0.68365439777687109</v>
      </c>
      <c r="Q37" s="172">
        <f t="shared" si="22"/>
        <v>0.8522972878367624</v>
      </c>
      <c r="R37" s="172">
        <f>IFERROR(N37/J37,"100%")</f>
        <v>1.0083019016466386</v>
      </c>
      <c r="S37" s="172">
        <f>IFERROR(O37/K37,"100%")</f>
        <v>1.4551470764370682</v>
      </c>
      <c r="T37" s="205">
        <f t="shared" si="26"/>
        <v>0.76797584280681663</v>
      </c>
      <c r="U37" s="203">
        <f t="shared" si="27"/>
        <v>0.84808452908675724</v>
      </c>
      <c r="V37" s="203">
        <f t="shared" si="27"/>
        <v>1.1052487553068231</v>
      </c>
      <c r="W37" s="28" t="s">
        <v>287</v>
      </c>
    </row>
    <row r="38" spans="2:23" ht="123.75" customHeight="1" x14ac:dyDescent="0.25">
      <c r="B38" s="277"/>
      <c r="C38" s="280"/>
      <c r="D38" s="113" t="s">
        <v>202</v>
      </c>
      <c r="E38" s="90" t="s">
        <v>67</v>
      </c>
      <c r="F38" s="126" t="s">
        <v>239</v>
      </c>
      <c r="G38" s="214">
        <v>0.81659999999999999</v>
      </c>
      <c r="H38" s="215">
        <v>0.81659999999999999</v>
      </c>
      <c r="I38" s="216">
        <v>0.81659999999999999</v>
      </c>
      <c r="J38" s="216">
        <v>0.81659999999999999</v>
      </c>
      <c r="K38" s="217">
        <v>0.81659999999999999</v>
      </c>
      <c r="L38" s="193">
        <v>0.75</v>
      </c>
      <c r="M38" s="190">
        <v>0.85</v>
      </c>
      <c r="N38" s="190">
        <v>0.85</v>
      </c>
      <c r="O38" s="190">
        <v>0.85</v>
      </c>
      <c r="P38" s="174">
        <f t="shared" si="22"/>
        <v>0.91844232182218954</v>
      </c>
      <c r="Q38" s="172">
        <f>IFERROR((M38/I38),"100%")</f>
        <v>1.0409012980651482</v>
      </c>
      <c r="R38" s="172">
        <f>IFERROR(N38/J38,"100%")</f>
        <v>1.0409012980651482</v>
      </c>
      <c r="S38" s="172">
        <f t="shared" ref="S38:S44" si="28">IFERROR(O38/K38,"100%")</f>
        <v>1.0409012980651482</v>
      </c>
      <c r="T38" s="205">
        <f t="shared" si="26"/>
        <v>0.97967180994366898</v>
      </c>
      <c r="U38" s="203">
        <f t="shared" si="27"/>
        <v>1.0000816393174954</v>
      </c>
      <c r="V38" s="203">
        <f t="shared" si="27"/>
        <v>1.0409012980651482</v>
      </c>
      <c r="W38" s="28" t="s">
        <v>288</v>
      </c>
    </row>
    <row r="39" spans="2:23" ht="130.5" customHeight="1" x14ac:dyDescent="0.25">
      <c r="B39" s="1" t="s">
        <v>28</v>
      </c>
      <c r="C39" s="3" t="s">
        <v>203</v>
      </c>
      <c r="D39" s="3" t="s">
        <v>204</v>
      </c>
      <c r="E39" s="4" t="s">
        <v>51</v>
      </c>
      <c r="F39" s="128" t="s">
        <v>240</v>
      </c>
      <c r="G39" s="218">
        <v>0.9</v>
      </c>
      <c r="H39" s="219">
        <v>0.9</v>
      </c>
      <c r="I39" s="220">
        <v>0.9</v>
      </c>
      <c r="J39" s="220">
        <v>0.9</v>
      </c>
      <c r="K39" s="221">
        <v>0.9</v>
      </c>
      <c r="L39" s="222">
        <v>0.83130000000000004</v>
      </c>
      <c r="M39" s="216">
        <v>0.83830000000000005</v>
      </c>
      <c r="N39" s="216">
        <v>0.83420000000000005</v>
      </c>
      <c r="O39" s="216">
        <v>0.82899999999999996</v>
      </c>
      <c r="P39" s="174">
        <f t="shared" si="22"/>
        <v>0.92366666666666664</v>
      </c>
      <c r="Q39" s="172">
        <f t="shared" si="22"/>
        <v>0.93144444444444452</v>
      </c>
      <c r="R39" s="172">
        <f t="shared" ref="R39:R44" si="29">IFERROR(N39/J39,"100%")</f>
        <v>0.92688888888888887</v>
      </c>
      <c r="S39" s="172">
        <f t="shared" si="28"/>
        <v>0.92111111111111099</v>
      </c>
      <c r="T39" s="205">
        <f t="shared" si="26"/>
        <v>0.92755555555555547</v>
      </c>
      <c r="U39" s="203">
        <f t="shared" si="27"/>
        <v>0.92733333333333323</v>
      </c>
      <c r="V39" s="203">
        <f t="shared" si="27"/>
        <v>0.92648148148148146</v>
      </c>
      <c r="W39" s="143" t="s">
        <v>313</v>
      </c>
    </row>
    <row r="40" spans="2:23" ht="135" customHeight="1" x14ac:dyDescent="0.25">
      <c r="B40" s="1" t="s">
        <v>28</v>
      </c>
      <c r="C40" s="3" t="s">
        <v>205</v>
      </c>
      <c r="D40" s="3" t="s">
        <v>206</v>
      </c>
      <c r="E40" s="4" t="s">
        <v>51</v>
      </c>
      <c r="F40" s="128" t="s">
        <v>241</v>
      </c>
      <c r="G40" s="223">
        <v>8</v>
      </c>
      <c r="H40" s="206">
        <v>2</v>
      </c>
      <c r="I40" s="207">
        <v>3</v>
      </c>
      <c r="J40" s="207">
        <v>2</v>
      </c>
      <c r="K40" s="208">
        <v>1</v>
      </c>
      <c r="L40" s="209">
        <v>2</v>
      </c>
      <c r="M40" s="207">
        <v>3</v>
      </c>
      <c r="N40" s="207">
        <v>2</v>
      </c>
      <c r="O40" s="210">
        <v>1</v>
      </c>
      <c r="P40" s="174">
        <f t="shared" si="22"/>
        <v>1</v>
      </c>
      <c r="Q40" s="172">
        <f t="shared" si="22"/>
        <v>1</v>
      </c>
      <c r="R40" s="172">
        <f t="shared" si="29"/>
        <v>1</v>
      </c>
      <c r="S40" s="172">
        <f t="shared" si="28"/>
        <v>1</v>
      </c>
      <c r="T40" s="205">
        <f t="shared" si="26"/>
        <v>1</v>
      </c>
      <c r="U40" s="203">
        <f t="shared" si="27"/>
        <v>1</v>
      </c>
      <c r="V40" s="203">
        <f t="shared" si="27"/>
        <v>1</v>
      </c>
      <c r="W40" s="29" t="s">
        <v>314</v>
      </c>
    </row>
    <row r="41" spans="2:23" ht="125.25" customHeight="1" x14ac:dyDescent="0.25">
      <c r="B41" s="281" t="s">
        <v>28</v>
      </c>
      <c r="C41" s="283" t="s">
        <v>207</v>
      </c>
      <c r="D41" s="129" t="s">
        <v>208</v>
      </c>
      <c r="E41" s="4" t="s">
        <v>51</v>
      </c>
      <c r="F41" s="128" t="s">
        <v>242</v>
      </c>
      <c r="G41" s="223">
        <v>7</v>
      </c>
      <c r="H41" s="206">
        <v>1</v>
      </c>
      <c r="I41" s="207">
        <v>3</v>
      </c>
      <c r="J41" s="207">
        <v>2</v>
      </c>
      <c r="K41" s="208">
        <v>1</v>
      </c>
      <c r="L41" s="209">
        <v>20</v>
      </c>
      <c r="M41" s="207">
        <v>17</v>
      </c>
      <c r="N41" s="207">
        <v>11</v>
      </c>
      <c r="O41" s="210">
        <v>1</v>
      </c>
      <c r="P41" s="174">
        <f t="shared" si="22"/>
        <v>20</v>
      </c>
      <c r="Q41" s="172">
        <f t="shared" si="22"/>
        <v>5.666666666666667</v>
      </c>
      <c r="R41" s="172">
        <f t="shared" si="29"/>
        <v>5.5</v>
      </c>
      <c r="S41" s="172">
        <f t="shared" si="28"/>
        <v>1</v>
      </c>
      <c r="T41" s="205">
        <f t="shared" si="26"/>
        <v>9.25</v>
      </c>
      <c r="U41" s="203">
        <f t="shared" si="27"/>
        <v>8</v>
      </c>
      <c r="V41" s="203">
        <f t="shared" si="27"/>
        <v>4.833333333333333</v>
      </c>
      <c r="W41" s="144" t="s">
        <v>289</v>
      </c>
    </row>
    <row r="42" spans="2:23" ht="120.75" customHeight="1" x14ac:dyDescent="0.25">
      <c r="B42" s="282"/>
      <c r="C42" s="284"/>
      <c r="D42" s="130" t="s">
        <v>209</v>
      </c>
      <c r="E42" s="88" t="s">
        <v>51</v>
      </c>
      <c r="F42" s="131" t="s">
        <v>243</v>
      </c>
      <c r="G42" s="223">
        <v>10</v>
      </c>
      <c r="H42" s="206">
        <v>2</v>
      </c>
      <c r="I42" s="207">
        <v>3</v>
      </c>
      <c r="J42" s="207">
        <v>3</v>
      </c>
      <c r="K42" s="208">
        <v>2</v>
      </c>
      <c r="L42" s="209">
        <v>4</v>
      </c>
      <c r="M42" s="207">
        <v>6</v>
      </c>
      <c r="N42" s="207">
        <v>2</v>
      </c>
      <c r="O42" s="210">
        <v>1</v>
      </c>
      <c r="P42" s="174">
        <f t="shared" si="22"/>
        <v>2</v>
      </c>
      <c r="Q42" s="172">
        <f t="shared" si="22"/>
        <v>2</v>
      </c>
      <c r="R42" s="172">
        <f t="shared" si="29"/>
        <v>0.66666666666666663</v>
      </c>
      <c r="S42" s="172">
        <f t="shared" si="28"/>
        <v>0.5</v>
      </c>
      <c r="T42" s="205">
        <f t="shared" si="26"/>
        <v>2</v>
      </c>
      <c r="U42" s="203">
        <f t="shared" si="27"/>
        <v>1.5</v>
      </c>
      <c r="V42" s="203">
        <f t="shared" si="27"/>
        <v>1.125</v>
      </c>
      <c r="W42" s="151" t="s">
        <v>290</v>
      </c>
    </row>
    <row r="43" spans="2:23" ht="127.5" customHeight="1" x14ac:dyDescent="0.25">
      <c r="B43" s="1" t="s">
        <v>28</v>
      </c>
      <c r="C43" s="130" t="s">
        <v>210</v>
      </c>
      <c r="D43" s="130" t="s">
        <v>211</v>
      </c>
      <c r="E43" s="88" t="s">
        <v>51</v>
      </c>
      <c r="F43" s="131" t="s">
        <v>244</v>
      </c>
      <c r="G43" s="223">
        <v>32</v>
      </c>
      <c r="H43" s="206">
        <v>8</v>
      </c>
      <c r="I43" s="207">
        <v>8</v>
      </c>
      <c r="J43" s="207">
        <v>8</v>
      </c>
      <c r="K43" s="208">
        <v>8</v>
      </c>
      <c r="L43" s="209">
        <v>21</v>
      </c>
      <c r="M43" s="207">
        <v>10</v>
      </c>
      <c r="N43" s="207">
        <v>9</v>
      </c>
      <c r="O43" s="210">
        <v>12</v>
      </c>
      <c r="P43" s="174">
        <f t="shared" si="22"/>
        <v>2.625</v>
      </c>
      <c r="Q43" s="172">
        <f t="shared" si="22"/>
        <v>1.25</v>
      </c>
      <c r="R43" s="172">
        <f t="shared" si="29"/>
        <v>1.125</v>
      </c>
      <c r="S43" s="172">
        <f t="shared" si="28"/>
        <v>1.5</v>
      </c>
      <c r="T43" s="205">
        <f t="shared" si="26"/>
        <v>1.9375</v>
      </c>
      <c r="U43" s="203">
        <f t="shared" si="27"/>
        <v>1.6666666666666667</v>
      </c>
      <c r="V43" s="203">
        <f t="shared" si="27"/>
        <v>1.2916666666666667</v>
      </c>
      <c r="W43" s="151" t="s">
        <v>291</v>
      </c>
    </row>
    <row r="44" spans="2:23" ht="133.5" customHeight="1" thickBot="1" x14ac:dyDescent="0.3">
      <c r="B44" s="135" t="s">
        <v>28</v>
      </c>
      <c r="C44" s="136" t="s">
        <v>212</v>
      </c>
      <c r="D44" s="136" t="s">
        <v>213</v>
      </c>
      <c r="E44" s="137" t="s">
        <v>51</v>
      </c>
      <c r="F44" s="138" t="s">
        <v>245</v>
      </c>
      <c r="G44" s="223">
        <v>21</v>
      </c>
      <c r="H44" s="224">
        <v>4</v>
      </c>
      <c r="I44" s="225">
        <v>6</v>
      </c>
      <c r="J44" s="225">
        <v>6</v>
      </c>
      <c r="K44" s="226">
        <v>5</v>
      </c>
      <c r="L44" s="227">
        <v>34</v>
      </c>
      <c r="M44" s="225">
        <v>30</v>
      </c>
      <c r="N44" s="225">
        <v>18</v>
      </c>
      <c r="O44" s="228">
        <v>28</v>
      </c>
      <c r="P44" s="174">
        <f t="shared" si="22"/>
        <v>8.5</v>
      </c>
      <c r="Q44" s="172">
        <f t="shared" si="22"/>
        <v>5</v>
      </c>
      <c r="R44" s="172">
        <f t="shared" si="29"/>
        <v>3</v>
      </c>
      <c r="S44" s="172">
        <f t="shared" si="28"/>
        <v>5.6</v>
      </c>
      <c r="T44" s="205">
        <f t="shared" si="26"/>
        <v>6.4</v>
      </c>
      <c r="U44" s="203">
        <f t="shared" si="27"/>
        <v>5.125</v>
      </c>
      <c r="V44" s="203">
        <f t="shared" si="27"/>
        <v>4.4705882352941178</v>
      </c>
      <c r="W44" s="26" t="s">
        <v>292</v>
      </c>
    </row>
    <row r="45" spans="2:23" ht="147" customHeight="1" x14ac:dyDescent="0.25">
      <c r="B45" s="127" t="s">
        <v>105</v>
      </c>
      <c r="C45" s="132" t="s">
        <v>95</v>
      </c>
      <c r="D45" s="132" t="s">
        <v>96</v>
      </c>
      <c r="E45" s="133" t="s">
        <v>51</v>
      </c>
      <c r="F45" s="134" t="s">
        <v>97</v>
      </c>
      <c r="G45" s="229">
        <f t="shared" ref="G45:G50" si="30">SUM(H45:K45)</f>
        <v>56</v>
      </c>
      <c r="H45" s="198">
        <v>14</v>
      </c>
      <c r="I45" s="199">
        <v>14</v>
      </c>
      <c r="J45" s="199">
        <v>14</v>
      </c>
      <c r="K45" s="200">
        <v>14</v>
      </c>
      <c r="L45" s="201">
        <v>14</v>
      </c>
      <c r="M45" s="199">
        <v>14</v>
      </c>
      <c r="N45" s="199">
        <v>14</v>
      </c>
      <c r="O45" s="202">
        <v>15</v>
      </c>
      <c r="P45" s="174">
        <f t="shared" ref="P45:P47" si="31">IFERROR((L45/H45),"100%")</f>
        <v>1</v>
      </c>
      <c r="Q45" s="175">
        <f>IFERROR(M45/I45,"100%")</f>
        <v>1</v>
      </c>
      <c r="R45" s="175">
        <f>IFERROR(N45/J45,"100%")</f>
        <v>1</v>
      </c>
      <c r="S45" s="175">
        <f>IFERROR((O45/K45),"100%")</f>
        <v>1.0714285714285714</v>
      </c>
      <c r="T45" s="205">
        <f>IFERROR(((L45+M45)/(H45+I45)),"100%")</f>
        <v>1</v>
      </c>
      <c r="U45" s="203">
        <f t="shared" ref="U45:U59" si="32">IFERROR(((L45+M45+N45)/(H45+I45+J45)),"100%")</f>
        <v>1</v>
      </c>
      <c r="V45" s="212">
        <f>IFERROR(((L45+M45+N45+O45)/(H45+I45+J45+K45)),"100%")</f>
        <v>1.0178571428571428</v>
      </c>
      <c r="W45" s="114" t="s">
        <v>330</v>
      </c>
    </row>
    <row r="46" spans="2:23" ht="122.25" customHeight="1" x14ac:dyDescent="0.25">
      <c r="B46" s="1" t="s">
        <v>28</v>
      </c>
      <c r="C46" s="3" t="s">
        <v>98</v>
      </c>
      <c r="D46" s="3" t="s">
        <v>99</v>
      </c>
      <c r="E46" s="4" t="s">
        <v>51</v>
      </c>
      <c r="F46" s="5" t="s">
        <v>100</v>
      </c>
      <c r="G46" s="213">
        <f t="shared" si="30"/>
        <v>77</v>
      </c>
      <c r="H46" s="198">
        <v>16</v>
      </c>
      <c r="I46" s="199">
        <v>17</v>
      </c>
      <c r="J46" s="199">
        <v>20</v>
      </c>
      <c r="K46" s="200">
        <v>24</v>
      </c>
      <c r="L46" s="201">
        <v>21</v>
      </c>
      <c r="M46" s="199">
        <v>31</v>
      </c>
      <c r="N46" s="199">
        <v>28</v>
      </c>
      <c r="O46" s="202">
        <v>24</v>
      </c>
      <c r="P46" s="174">
        <f t="shared" si="31"/>
        <v>1.3125</v>
      </c>
      <c r="Q46" s="175">
        <f t="shared" ref="Q46:Q52" si="33">IFERROR(M46/I46,"100%")</f>
        <v>1.8235294117647058</v>
      </c>
      <c r="R46" s="175">
        <f t="shared" ref="R46:R53" si="34">IFERROR(N46/J46,"100%")</f>
        <v>1.4</v>
      </c>
      <c r="S46" s="175">
        <f t="shared" ref="S46:S50" si="35">IFERROR((O46/K46),"100%")</f>
        <v>1</v>
      </c>
      <c r="T46" s="205">
        <f t="shared" ref="T46:T64" si="36">IFERROR(((L46+M46)/(H46+I46)),"100%")</f>
        <v>1.5757575757575757</v>
      </c>
      <c r="U46" s="203">
        <f t="shared" si="32"/>
        <v>1.5094339622641511</v>
      </c>
      <c r="V46" s="212">
        <f t="shared" ref="V46" si="37">IFERROR(((L46+M46+N46+O46)/(H46+I46+J46+K46)),"100%")</f>
        <v>1.3506493506493507</v>
      </c>
      <c r="W46" s="26" t="s">
        <v>331</v>
      </c>
    </row>
    <row r="47" spans="2:23" ht="130.5" customHeight="1" x14ac:dyDescent="0.25">
      <c r="B47" s="1" t="s">
        <v>28</v>
      </c>
      <c r="C47" s="86" t="s">
        <v>101</v>
      </c>
      <c r="D47" s="87" t="s">
        <v>102</v>
      </c>
      <c r="E47" s="88" t="s">
        <v>51</v>
      </c>
      <c r="F47" s="89" t="s">
        <v>103</v>
      </c>
      <c r="G47" s="213">
        <f t="shared" si="30"/>
        <v>44</v>
      </c>
      <c r="H47" s="198">
        <v>11</v>
      </c>
      <c r="I47" s="199">
        <v>11</v>
      </c>
      <c r="J47" s="199">
        <v>11</v>
      </c>
      <c r="K47" s="200">
        <v>11</v>
      </c>
      <c r="L47" s="201">
        <v>11</v>
      </c>
      <c r="M47" s="199">
        <v>11</v>
      </c>
      <c r="N47" s="199">
        <v>11</v>
      </c>
      <c r="O47" s="202">
        <v>11</v>
      </c>
      <c r="P47" s="174">
        <f t="shared" si="31"/>
        <v>1</v>
      </c>
      <c r="Q47" s="175">
        <f t="shared" si="33"/>
        <v>1</v>
      </c>
      <c r="R47" s="175">
        <f t="shared" si="34"/>
        <v>1</v>
      </c>
      <c r="S47" s="175">
        <f t="shared" si="35"/>
        <v>1</v>
      </c>
      <c r="T47" s="205">
        <f t="shared" si="36"/>
        <v>1</v>
      </c>
      <c r="U47" s="203">
        <f t="shared" si="32"/>
        <v>1</v>
      </c>
      <c r="V47" s="212">
        <f>IFERROR(((L47+M47+N47+O47)/(H47+I47+J47+K47)),"100%")</f>
        <v>1</v>
      </c>
      <c r="W47" s="26" t="s">
        <v>295</v>
      </c>
    </row>
    <row r="48" spans="2:23" ht="178.5" customHeight="1" x14ac:dyDescent="0.25">
      <c r="B48" s="40" t="s">
        <v>112</v>
      </c>
      <c r="C48" s="45" t="s">
        <v>111</v>
      </c>
      <c r="D48" s="44" t="s">
        <v>106</v>
      </c>
      <c r="E48" s="90" t="s">
        <v>51</v>
      </c>
      <c r="F48" s="44" t="s">
        <v>246</v>
      </c>
      <c r="G48" s="211">
        <f t="shared" si="30"/>
        <v>25</v>
      </c>
      <c r="H48" s="198">
        <v>12</v>
      </c>
      <c r="I48" s="199">
        <v>4</v>
      </c>
      <c r="J48" s="199">
        <v>4</v>
      </c>
      <c r="K48" s="200">
        <v>5</v>
      </c>
      <c r="L48" s="201">
        <v>65</v>
      </c>
      <c r="M48" s="199">
        <v>0</v>
      </c>
      <c r="N48" s="199">
        <v>1</v>
      </c>
      <c r="O48" s="202">
        <v>3</v>
      </c>
      <c r="P48" s="174">
        <f>IFERROR((L48/H48),"100%")</f>
        <v>5.416666666666667</v>
      </c>
      <c r="Q48" s="175">
        <f t="shared" si="33"/>
        <v>0</v>
      </c>
      <c r="R48" s="175">
        <f t="shared" si="34"/>
        <v>0.25</v>
      </c>
      <c r="S48" s="175">
        <f>IFERROR((O48/K48),"100%")</f>
        <v>0.6</v>
      </c>
      <c r="T48" s="205">
        <f t="shared" si="36"/>
        <v>4.0625</v>
      </c>
      <c r="U48" s="203">
        <f t="shared" si="32"/>
        <v>3.3</v>
      </c>
      <c r="V48" s="212">
        <f>IFERROR(((L48+M48+N48+O48)/(H48+I48+J48+K48)),"100%")</f>
        <v>2.76</v>
      </c>
      <c r="W48" s="28" t="s">
        <v>332</v>
      </c>
    </row>
    <row r="49" spans="2:23" ht="180.75" customHeight="1" x14ac:dyDescent="0.25">
      <c r="B49" s="1" t="s">
        <v>28</v>
      </c>
      <c r="C49" s="2" t="s">
        <v>110</v>
      </c>
      <c r="D49" s="3" t="s">
        <v>107</v>
      </c>
      <c r="E49" s="4" t="s">
        <v>51</v>
      </c>
      <c r="F49" s="5" t="s">
        <v>247</v>
      </c>
      <c r="G49" s="213">
        <f t="shared" si="30"/>
        <v>13</v>
      </c>
      <c r="H49" s="198">
        <v>2</v>
      </c>
      <c r="I49" s="199">
        <v>3</v>
      </c>
      <c r="J49" s="199">
        <v>3</v>
      </c>
      <c r="K49" s="200">
        <v>5</v>
      </c>
      <c r="L49" s="201">
        <v>3</v>
      </c>
      <c r="M49" s="199">
        <v>4</v>
      </c>
      <c r="N49" s="199">
        <v>6</v>
      </c>
      <c r="O49" s="202">
        <v>5</v>
      </c>
      <c r="P49" s="174">
        <f>IFERROR((L49/H49),"100%")</f>
        <v>1.5</v>
      </c>
      <c r="Q49" s="175">
        <f t="shared" si="33"/>
        <v>1.3333333333333333</v>
      </c>
      <c r="R49" s="175">
        <f t="shared" si="34"/>
        <v>2</v>
      </c>
      <c r="S49" s="175">
        <f t="shared" si="35"/>
        <v>1</v>
      </c>
      <c r="T49" s="205">
        <f t="shared" si="36"/>
        <v>1.4</v>
      </c>
      <c r="U49" s="203">
        <f t="shared" si="32"/>
        <v>1.625</v>
      </c>
      <c r="V49" s="212">
        <f>IFERROR(((L49+M49+N49+O49)/(H49+I49+J49+K49)),"100%")</f>
        <v>1.3846153846153846</v>
      </c>
      <c r="W49" s="29" t="s">
        <v>333</v>
      </c>
    </row>
    <row r="50" spans="2:23" ht="174" customHeight="1" x14ac:dyDescent="0.25">
      <c r="B50" s="1" t="s">
        <v>28</v>
      </c>
      <c r="C50" s="86" t="s">
        <v>109</v>
      </c>
      <c r="D50" s="86" t="s">
        <v>108</v>
      </c>
      <c r="E50" s="88" t="s">
        <v>51</v>
      </c>
      <c r="F50" s="86" t="s">
        <v>248</v>
      </c>
      <c r="G50" s="213">
        <f t="shared" si="30"/>
        <v>3000</v>
      </c>
      <c r="H50" s="198">
        <v>1200</v>
      </c>
      <c r="I50" s="199">
        <v>900</v>
      </c>
      <c r="J50" s="199">
        <v>450</v>
      </c>
      <c r="K50" s="200">
        <v>450</v>
      </c>
      <c r="L50" s="201">
        <v>389</v>
      </c>
      <c r="M50" s="199">
        <v>347</v>
      </c>
      <c r="N50" s="199">
        <v>646</v>
      </c>
      <c r="O50" s="202">
        <v>5139</v>
      </c>
      <c r="P50" s="174">
        <f>IFERROR((L50/H50),"100%")</f>
        <v>0.32416666666666666</v>
      </c>
      <c r="Q50" s="175">
        <f t="shared" si="33"/>
        <v>0.38555555555555554</v>
      </c>
      <c r="R50" s="175">
        <f t="shared" si="34"/>
        <v>1.4355555555555555</v>
      </c>
      <c r="S50" s="175">
        <f t="shared" si="35"/>
        <v>11.42</v>
      </c>
      <c r="T50" s="205">
        <f t="shared" si="36"/>
        <v>0.3504761904761905</v>
      </c>
      <c r="U50" s="203">
        <f t="shared" si="32"/>
        <v>0.54196078431372552</v>
      </c>
      <c r="V50" s="212">
        <f>IFERROR(((L50+M50+N50+O50)/(H50+I50+J50+K50)),"100%")</f>
        <v>2.1736666666666666</v>
      </c>
      <c r="W50" s="29" t="s">
        <v>334</v>
      </c>
    </row>
    <row r="51" spans="2:23" ht="126.75" customHeight="1" x14ac:dyDescent="0.25">
      <c r="B51" s="40" t="s">
        <v>123</v>
      </c>
      <c r="C51" s="45" t="s">
        <v>114</v>
      </c>
      <c r="D51" s="44" t="s">
        <v>115</v>
      </c>
      <c r="E51" s="90" t="s">
        <v>51</v>
      </c>
      <c r="F51" s="44" t="s">
        <v>122</v>
      </c>
      <c r="G51" s="211">
        <f t="shared" ref="G51:G70" si="38">SUM(H51:K51)</f>
        <v>900</v>
      </c>
      <c r="H51" s="198">
        <v>150</v>
      </c>
      <c r="I51" s="199">
        <v>200</v>
      </c>
      <c r="J51" s="199">
        <v>250</v>
      </c>
      <c r="K51" s="200">
        <v>300</v>
      </c>
      <c r="L51" s="201">
        <v>157</v>
      </c>
      <c r="M51" s="199">
        <v>170</v>
      </c>
      <c r="N51" s="199">
        <v>123</v>
      </c>
      <c r="O51" s="202">
        <v>172</v>
      </c>
      <c r="P51" s="174">
        <f t="shared" ref="P51:P59" si="39">IFERROR((L51/H51),"100%")</f>
        <v>1.0466666666666666</v>
      </c>
      <c r="Q51" s="175">
        <f t="shared" si="33"/>
        <v>0.85</v>
      </c>
      <c r="R51" s="175">
        <f t="shared" si="34"/>
        <v>0.49199999999999999</v>
      </c>
      <c r="S51" s="175">
        <f t="shared" ref="S51:S59" si="40">IFERROR((O51/K51),"100%")</f>
        <v>0.57333333333333336</v>
      </c>
      <c r="T51" s="205">
        <f t="shared" si="36"/>
        <v>0.93428571428571427</v>
      </c>
      <c r="U51" s="203">
        <f t="shared" si="32"/>
        <v>0.75</v>
      </c>
      <c r="V51" s="212">
        <f>IFERROR(((L51+M51+N51+O51)/(H51+I51+J51+K51)),"100%")</f>
        <v>0.69111111111111112</v>
      </c>
      <c r="W51" s="115" t="s">
        <v>336</v>
      </c>
    </row>
    <row r="52" spans="2:23" ht="120.75" customHeight="1" x14ac:dyDescent="0.25">
      <c r="B52" s="1" t="s">
        <v>28</v>
      </c>
      <c r="C52" s="2" t="s">
        <v>116</v>
      </c>
      <c r="D52" s="3" t="s">
        <v>119</v>
      </c>
      <c r="E52" s="4" t="s">
        <v>51</v>
      </c>
      <c r="F52" s="5" t="s">
        <v>121</v>
      </c>
      <c r="G52" s="204">
        <f>SUM(H52:K52)</f>
        <v>1800</v>
      </c>
      <c r="H52" s="198">
        <v>300</v>
      </c>
      <c r="I52" s="199">
        <v>400</v>
      </c>
      <c r="J52" s="199">
        <v>500</v>
      </c>
      <c r="K52" s="200">
        <v>600</v>
      </c>
      <c r="L52" s="201">
        <v>609</v>
      </c>
      <c r="M52" s="199">
        <v>599</v>
      </c>
      <c r="N52" s="199">
        <v>498</v>
      </c>
      <c r="O52" s="202">
        <v>239</v>
      </c>
      <c r="P52" s="174">
        <f t="shared" si="39"/>
        <v>2.0299999999999998</v>
      </c>
      <c r="Q52" s="175">
        <f t="shared" si="33"/>
        <v>1.4975000000000001</v>
      </c>
      <c r="R52" s="175">
        <f t="shared" si="34"/>
        <v>0.996</v>
      </c>
      <c r="S52" s="175">
        <f t="shared" si="40"/>
        <v>0.39833333333333332</v>
      </c>
      <c r="T52" s="205">
        <f t="shared" si="36"/>
        <v>1.7257142857142858</v>
      </c>
      <c r="U52" s="203">
        <f t="shared" si="32"/>
        <v>1.4216666666666666</v>
      </c>
      <c r="V52" s="212">
        <f t="shared" ref="V52" si="41">IFERROR(((L52+M52+N52+O52)/(H52+I52+J52+K52)),"100%")</f>
        <v>1.0805555555555555</v>
      </c>
      <c r="W52" s="116" t="s">
        <v>335</v>
      </c>
    </row>
    <row r="53" spans="2:23" ht="150" customHeight="1" x14ac:dyDescent="0.25">
      <c r="B53" s="1" t="s">
        <v>28</v>
      </c>
      <c r="C53" s="86" t="s">
        <v>118</v>
      </c>
      <c r="D53" s="87" t="s">
        <v>120</v>
      </c>
      <c r="E53" s="88" t="s">
        <v>51</v>
      </c>
      <c r="F53" s="89" t="s">
        <v>117</v>
      </c>
      <c r="G53" s="213">
        <f t="shared" si="38"/>
        <v>10</v>
      </c>
      <c r="H53" s="206">
        <v>1</v>
      </c>
      <c r="I53" s="207">
        <v>3</v>
      </c>
      <c r="J53" s="207">
        <v>3</v>
      </c>
      <c r="K53" s="208">
        <v>3</v>
      </c>
      <c r="L53" s="209">
        <v>13</v>
      </c>
      <c r="M53" s="207">
        <v>14</v>
      </c>
      <c r="N53" s="207">
        <v>16</v>
      </c>
      <c r="O53" s="210">
        <v>15</v>
      </c>
      <c r="P53" s="174">
        <f t="shared" si="39"/>
        <v>13</v>
      </c>
      <c r="Q53" s="175">
        <f>IFERROR(M53/I53,"100%")</f>
        <v>4.666666666666667</v>
      </c>
      <c r="R53" s="175">
        <f t="shared" si="34"/>
        <v>5.333333333333333</v>
      </c>
      <c r="S53" s="175">
        <f t="shared" si="40"/>
        <v>5</v>
      </c>
      <c r="T53" s="205">
        <f t="shared" si="36"/>
        <v>6.75</v>
      </c>
      <c r="U53" s="203">
        <f t="shared" si="32"/>
        <v>6.1428571428571432</v>
      </c>
      <c r="V53" s="212">
        <f t="shared" ref="V53:V59" si="42">IFERROR(((L53+M53+N53+O53)/(H53+I53+J53+K53)),"100%")</f>
        <v>5.8</v>
      </c>
      <c r="W53" s="116" t="s">
        <v>337</v>
      </c>
    </row>
    <row r="54" spans="2:23" ht="123" customHeight="1" x14ac:dyDescent="0.25">
      <c r="B54" s="40" t="s">
        <v>139</v>
      </c>
      <c r="C54" s="45" t="s">
        <v>138</v>
      </c>
      <c r="D54" s="44" t="s">
        <v>137</v>
      </c>
      <c r="E54" s="90" t="s">
        <v>124</v>
      </c>
      <c r="F54" s="44" t="s">
        <v>249</v>
      </c>
      <c r="G54" s="211">
        <f t="shared" si="38"/>
        <v>20</v>
      </c>
      <c r="H54" s="198">
        <v>5</v>
      </c>
      <c r="I54" s="199">
        <v>5</v>
      </c>
      <c r="J54" s="199">
        <v>5</v>
      </c>
      <c r="K54" s="200">
        <v>5</v>
      </c>
      <c r="L54" s="201">
        <v>5</v>
      </c>
      <c r="M54" s="199">
        <v>5</v>
      </c>
      <c r="N54" s="199">
        <v>5</v>
      </c>
      <c r="O54" s="202">
        <v>5</v>
      </c>
      <c r="P54" s="174">
        <f t="shared" si="39"/>
        <v>1</v>
      </c>
      <c r="Q54" s="175">
        <f t="shared" ref="Q54:Q59" si="43">IFERROR(M54/I54,"100%")</f>
        <v>1</v>
      </c>
      <c r="R54" s="175">
        <f t="shared" ref="R54:R70" si="44">IFERROR(N54/J54,"100%")</f>
        <v>1</v>
      </c>
      <c r="S54" s="175">
        <f t="shared" si="40"/>
        <v>1</v>
      </c>
      <c r="T54" s="205">
        <f t="shared" si="36"/>
        <v>1</v>
      </c>
      <c r="U54" s="203">
        <f t="shared" si="32"/>
        <v>1</v>
      </c>
      <c r="V54" s="212">
        <f t="shared" si="42"/>
        <v>1</v>
      </c>
      <c r="W54" s="161" t="s">
        <v>338</v>
      </c>
    </row>
    <row r="55" spans="2:23" ht="165" customHeight="1" x14ac:dyDescent="0.25">
      <c r="B55" s="1" t="s">
        <v>28</v>
      </c>
      <c r="C55" s="2" t="s">
        <v>125</v>
      </c>
      <c r="D55" s="3" t="s">
        <v>126</v>
      </c>
      <c r="E55" s="4" t="s">
        <v>124</v>
      </c>
      <c r="F55" s="122" t="s">
        <v>250</v>
      </c>
      <c r="G55" s="204">
        <f>SUM(H55:K55)</f>
        <v>40</v>
      </c>
      <c r="H55" s="198">
        <v>10</v>
      </c>
      <c r="I55" s="199">
        <v>10</v>
      </c>
      <c r="J55" s="199">
        <v>10</v>
      </c>
      <c r="K55" s="200">
        <v>10</v>
      </c>
      <c r="L55" s="201">
        <v>18</v>
      </c>
      <c r="M55" s="199">
        <v>10</v>
      </c>
      <c r="N55" s="199">
        <v>10</v>
      </c>
      <c r="O55" s="202">
        <v>10</v>
      </c>
      <c r="P55" s="174">
        <f t="shared" si="39"/>
        <v>1.8</v>
      </c>
      <c r="Q55" s="175">
        <f t="shared" si="43"/>
        <v>1</v>
      </c>
      <c r="R55" s="175">
        <f t="shared" si="44"/>
        <v>1</v>
      </c>
      <c r="S55" s="175">
        <f t="shared" si="40"/>
        <v>1</v>
      </c>
      <c r="T55" s="205">
        <f t="shared" si="36"/>
        <v>1.4</v>
      </c>
      <c r="U55" s="203">
        <f t="shared" si="32"/>
        <v>1.2666666666666666</v>
      </c>
      <c r="V55" s="212">
        <f t="shared" si="42"/>
        <v>1.2</v>
      </c>
      <c r="W55" s="162" t="s">
        <v>279</v>
      </c>
    </row>
    <row r="56" spans="2:23" ht="113.25" customHeight="1" x14ac:dyDescent="0.25">
      <c r="B56" s="1" t="s">
        <v>28</v>
      </c>
      <c r="C56" s="86" t="s">
        <v>127</v>
      </c>
      <c r="D56" s="87" t="s">
        <v>128</v>
      </c>
      <c r="E56" s="88" t="s">
        <v>124</v>
      </c>
      <c r="F56" s="122" t="s">
        <v>251</v>
      </c>
      <c r="G56" s="204">
        <f t="shared" si="38"/>
        <v>30</v>
      </c>
      <c r="H56" s="206">
        <v>10</v>
      </c>
      <c r="I56" s="207">
        <v>5</v>
      </c>
      <c r="J56" s="207">
        <v>10</v>
      </c>
      <c r="K56" s="208">
        <v>5</v>
      </c>
      <c r="L56" s="209">
        <v>10</v>
      </c>
      <c r="M56" s="207">
        <v>5</v>
      </c>
      <c r="N56" s="207">
        <v>10</v>
      </c>
      <c r="O56" s="210">
        <v>5</v>
      </c>
      <c r="P56" s="174">
        <f t="shared" si="39"/>
        <v>1</v>
      </c>
      <c r="Q56" s="175">
        <f t="shared" si="43"/>
        <v>1</v>
      </c>
      <c r="R56" s="175">
        <f t="shared" si="44"/>
        <v>1</v>
      </c>
      <c r="S56" s="175">
        <f t="shared" si="40"/>
        <v>1</v>
      </c>
      <c r="T56" s="205">
        <f t="shared" si="36"/>
        <v>1</v>
      </c>
      <c r="U56" s="203">
        <f t="shared" si="32"/>
        <v>1</v>
      </c>
      <c r="V56" s="212">
        <f t="shared" si="42"/>
        <v>1</v>
      </c>
      <c r="W56" s="163" t="s">
        <v>280</v>
      </c>
    </row>
    <row r="57" spans="2:23" ht="131.25" customHeight="1" x14ac:dyDescent="0.25">
      <c r="B57" s="1" t="s">
        <v>28</v>
      </c>
      <c r="C57" s="86" t="s">
        <v>129</v>
      </c>
      <c r="D57" s="87" t="s">
        <v>130</v>
      </c>
      <c r="E57" s="88" t="s">
        <v>124</v>
      </c>
      <c r="F57" s="122" t="s">
        <v>252</v>
      </c>
      <c r="G57" s="204">
        <f t="shared" si="38"/>
        <v>8</v>
      </c>
      <c r="H57" s="206">
        <v>2</v>
      </c>
      <c r="I57" s="207">
        <v>2</v>
      </c>
      <c r="J57" s="207">
        <v>2</v>
      </c>
      <c r="K57" s="208">
        <v>2</v>
      </c>
      <c r="L57" s="209">
        <v>2</v>
      </c>
      <c r="M57" s="207">
        <v>2</v>
      </c>
      <c r="N57" s="207">
        <v>2</v>
      </c>
      <c r="O57" s="210">
        <v>2</v>
      </c>
      <c r="P57" s="174">
        <f t="shared" si="39"/>
        <v>1</v>
      </c>
      <c r="Q57" s="175">
        <f t="shared" si="43"/>
        <v>1</v>
      </c>
      <c r="R57" s="175">
        <f t="shared" si="44"/>
        <v>1</v>
      </c>
      <c r="S57" s="175">
        <f t="shared" si="40"/>
        <v>1</v>
      </c>
      <c r="T57" s="205">
        <f t="shared" si="36"/>
        <v>1</v>
      </c>
      <c r="U57" s="203">
        <f t="shared" si="32"/>
        <v>1</v>
      </c>
      <c r="V57" s="212">
        <f t="shared" si="42"/>
        <v>1</v>
      </c>
      <c r="W57" s="163" t="s">
        <v>339</v>
      </c>
    </row>
    <row r="58" spans="2:23" ht="134.25" customHeight="1" x14ac:dyDescent="0.25">
      <c r="B58" s="1" t="s">
        <v>28</v>
      </c>
      <c r="C58" s="86" t="s">
        <v>131</v>
      </c>
      <c r="D58" s="87" t="s">
        <v>132</v>
      </c>
      <c r="E58" s="88" t="s">
        <v>124</v>
      </c>
      <c r="F58" s="122" t="s">
        <v>253</v>
      </c>
      <c r="G58" s="204">
        <f t="shared" si="38"/>
        <v>4</v>
      </c>
      <c r="H58" s="206">
        <v>1</v>
      </c>
      <c r="I58" s="207">
        <v>1</v>
      </c>
      <c r="J58" s="207">
        <v>1</v>
      </c>
      <c r="K58" s="208">
        <v>1</v>
      </c>
      <c r="L58" s="209">
        <v>2</v>
      </c>
      <c r="M58" s="207">
        <v>1</v>
      </c>
      <c r="N58" s="207">
        <v>1</v>
      </c>
      <c r="O58" s="210">
        <v>1</v>
      </c>
      <c r="P58" s="174">
        <f t="shared" si="39"/>
        <v>2</v>
      </c>
      <c r="Q58" s="175">
        <f t="shared" si="43"/>
        <v>1</v>
      </c>
      <c r="R58" s="175">
        <f t="shared" si="44"/>
        <v>1</v>
      </c>
      <c r="S58" s="175">
        <f t="shared" si="40"/>
        <v>1</v>
      </c>
      <c r="T58" s="205">
        <f t="shared" si="36"/>
        <v>1.5</v>
      </c>
      <c r="U58" s="203">
        <f t="shared" si="32"/>
        <v>1.3333333333333333</v>
      </c>
      <c r="V58" s="212">
        <f t="shared" si="42"/>
        <v>1.25</v>
      </c>
      <c r="W58" s="163" t="s">
        <v>340</v>
      </c>
    </row>
    <row r="59" spans="2:23" ht="132" customHeight="1" x14ac:dyDescent="0.25">
      <c r="B59" s="1" t="s">
        <v>28</v>
      </c>
      <c r="C59" s="86" t="s">
        <v>133</v>
      </c>
      <c r="D59" s="87" t="s">
        <v>134</v>
      </c>
      <c r="E59" s="88" t="s">
        <v>124</v>
      </c>
      <c r="F59" s="122" t="s">
        <v>254</v>
      </c>
      <c r="G59" s="204">
        <f t="shared" si="38"/>
        <v>24</v>
      </c>
      <c r="H59" s="206">
        <v>6</v>
      </c>
      <c r="I59" s="207">
        <v>6</v>
      </c>
      <c r="J59" s="207">
        <v>6</v>
      </c>
      <c r="K59" s="208">
        <v>6</v>
      </c>
      <c r="L59" s="209">
        <v>6</v>
      </c>
      <c r="M59" s="207">
        <v>6</v>
      </c>
      <c r="N59" s="207">
        <v>6</v>
      </c>
      <c r="O59" s="210">
        <v>6</v>
      </c>
      <c r="P59" s="174">
        <f t="shared" si="39"/>
        <v>1</v>
      </c>
      <c r="Q59" s="175">
        <f t="shared" si="43"/>
        <v>1</v>
      </c>
      <c r="R59" s="175">
        <f t="shared" si="44"/>
        <v>1</v>
      </c>
      <c r="S59" s="175">
        <f t="shared" si="40"/>
        <v>1</v>
      </c>
      <c r="T59" s="205">
        <f t="shared" si="36"/>
        <v>1</v>
      </c>
      <c r="U59" s="203">
        <f t="shared" si="32"/>
        <v>1</v>
      </c>
      <c r="V59" s="212">
        <f t="shared" si="42"/>
        <v>1</v>
      </c>
      <c r="W59" s="163" t="s">
        <v>281</v>
      </c>
    </row>
    <row r="60" spans="2:23" ht="132.75" customHeight="1" x14ac:dyDescent="0.25">
      <c r="B60" s="1" t="s">
        <v>28</v>
      </c>
      <c r="C60" s="86" t="s">
        <v>135</v>
      </c>
      <c r="D60" s="87" t="s">
        <v>136</v>
      </c>
      <c r="E60" s="88" t="s">
        <v>124</v>
      </c>
      <c r="F60" s="122" t="s">
        <v>255</v>
      </c>
      <c r="G60" s="204">
        <f t="shared" si="38"/>
        <v>1</v>
      </c>
      <c r="H60" s="206"/>
      <c r="I60" s="207"/>
      <c r="J60" s="207">
        <v>1</v>
      </c>
      <c r="K60" s="208"/>
      <c r="L60" s="209"/>
      <c r="M60" s="207"/>
      <c r="N60" s="207">
        <v>1</v>
      </c>
      <c r="O60" s="210"/>
      <c r="P60" s="174" t="str">
        <f>IFERROR((L60/H60),"100%")</f>
        <v>100%</v>
      </c>
      <c r="Q60" s="175" t="str">
        <f>IFERROR(M60/I60,"100%")</f>
        <v>100%</v>
      </c>
      <c r="R60" s="175">
        <f t="shared" si="44"/>
        <v>1</v>
      </c>
      <c r="S60" s="212"/>
      <c r="T60" s="205" t="str">
        <f t="shared" si="36"/>
        <v>100%</v>
      </c>
      <c r="U60" s="203">
        <f>IFERROR(((L60+M60+N60)/(H60+I60+J60)),"100%")</f>
        <v>1</v>
      </c>
      <c r="V60" s="212"/>
      <c r="W60" s="163" t="s">
        <v>341</v>
      </c>
    </row>
    <row r="61" spans="2:23" ht="129" customHeight="1" x14ac:dyDescent="0.25">
      <c r="B61" s="287" t="s">
        <v>156</v>
      </c>
      <c r="C61" s="285" t="s">
        <v>155</v>
      </c>
      <c r="D61" s="44" t="s">
        <v>142</v>
      </c>
      <c r="E61" s="121" t="s">
        <v>51</v>
      </c>
      <c r="F61" s="146" t="s">
        <v>256</v>
      </c>
      <c r="G61" s="204">
        <f t="shared" si="38"/>
        <v>447</v>
      </c>
      <c r="H61" s="198">
        <v>112</v>
      </c>
      <c r="I61" s="199">
        <v>111</v>
      </c>
      <c r="J61" s="199">
        <v>112</v>
      </c>
      <c r="K61" s="200">
        <v>112</v>
      </c>
      <c r="L61" s="201">
        <v>108</v>
      </c>
      <c r="M61" s="199">
        <v>135</v>
      </c>
      <c r="N61" s="199">
        <v>72</v>
      </c>
      <c r="O61" s="202">
        <v>119</v>
      </c>
      <c r="P61" s="174">
        <f t="shared" ref="P61:P68" si="45">IFERROR((L61/H61),"100%")</f>
        <v>0.9642857142857143</v>
      </c>
      <c r="Q61" s="175">
        <f t="shared" ref="Q61:Q64" si="46">IFERROR(M61/I61,"100%")</f>
        <v>1.2162162162162162</v>
      </c>
      <c r="R61" s="175">
        <f t="shared" si="44"/>
        <v>0.6428571428571429</v>
      </c>
      <c r="S61" s="175">
        <f>IFERROR((O61/K61),"100%")</f>
        <v>1.0625</v>
      </c>
      <c r="T61" s="205">
        <f t="shared" si="36"/>
        <v>1.0896860986547086</v>
      </c>
      <c r="U61" s="203">
        <f t="shared" ref="U61:U66" si="47">IFERROR(((L61+M61+N61)/(H61+I61+J61)),"100%")</f>
        <v>0.94029850746268662</v>
      </c>
      <c r="V61" s="212">
        <f>IFERROR(((L61+M61+N61+O61)/(H61+I61+J61+K61)),"100%")</f>
        <v>0.970917225950783</v>
      </c>
      <c r="W61" s="28" t="s">
        <v>307</v>
      </c>
    </row>
    <row r="62" spans="2:23" ht="167.25" customHeight="1" x14ac:dyDescent="0.25">
      <c r="B62" s="288"/>
      <c r="C62" s="286"/>
      <c r="D62" s="44" t="s">
        <v>143</v>
      </c>
      <c r="E62" s="121" t="s">
        <v>51</v>
      </c>
      <c r="F62" s="146" t="s">
        <v>257</v>
      </c>
      <c r="G62" s="204">
        <f t="shared" si="38"/>
        <v>172</v>
      </c>
      <c r="H62" s="198">
        <v>43</v>
      </c>
      <c r="I62" s="199">
        <v>43</v>
      </c>
      <c r="J62" s="199">
        <v>43</v>
      </c>
      <c r="K62" s="200">
        <v>43</v>
      </c>
      <c r="L62" s="201">
        <v>44</v>
      </c>
      <c r="M62" s="199">
        <v>44</v>
      </c>
      <c r="N62" s="199">
        <v>42</v>
      </c>
      <c r="O62" s="202">
        <v>43</v>
      </c>
      <c r="P62" s="174">
        <f t="shared" si="45"/>
        <v>1.0232558139534884</v>
      </c>
      <c r="Q62" s="175">
        <f t="shared" si="46"/>
        <v>1.0232558139534884</v>
      </c>
      <c r="R62" s="175">
        <f t="shared" si="44"/>
        <v>0.97674418604651159</v>
      </c>
      <c r="S62" s="175">
        <f t="shared" ref="S62:S80" si="48">IFERROR((O62/K62),"100%")</f>
        <v>1</v>
      </c>
      <c r="T62" s="205">
        <f t="shared" si="36"/>
        <v>1.0232558139534884</v>
      </c>
      <c r="U62" s="203">
        <f t="shared" si="47"/>
        <v>1.0077519379844961</v>
      </c>
      <c r="V62" s="212">
        <f t="shared" ref="V62:V80" si="49">IFERROR(((L62+M62+N62+O62)/(H62+I62+J62+K62)),"100%")</f>
        <v>1.0058139534883721</v>
      </c>
      <c r="W62" s="28" t="s">
        <v>342</v>
      </c>
    </row>
    <row r="63" spans="2:23" ht="147" customHeight="1" x14ac:dyDescent="0.25">
      <c r="B63" s="1" t="s">
        <v>28</v>
      </c>
      <c r="C63" s="117" t="s">
        <v>152</v>
      </c>
      <c r="D63" s="3" t="s">
        <v>144</v>
      </c>
      <c r="E63" s="4" t="s">
        <v>51</v>
      </c>
      <c r="F63" s="117" t="s">
        <v>258</v>
      </c>
      <c r="G63" s="204">
        <f t="shared" si="38"/>
        <v>172</v>
      </c>
      <c r="H63" s="198">
        <v>43</v>
      </c>
      <c r="I63" s="199">
        <v>43</v>
      </c>
      <c r="J63" s="199">
        <v>43</v>
      </c>
      <c r="K63" s="200">
        <v>43</v>
      </c>
      <c r="L63" s="201">
        <v>44</v>
      </c>
      <c r="M63" s="199">
        <v>44</v>
      </c>
      <c r="N63" s="199">
        <v>45</v>
      </c>
      <c r="O63" s="202">
        <v>49</v>
      </c>
      <c r="P63" s="174">
        <f t="shared" si="45"/>
        <v>1.0232558139534884</v>
      </c>
      <c r="Q63" s="175">
        <f t="shared" si="46"/>
        <v>1.0232558139534884</v>
      </c>
      <c r="R63" s="175">
        <f t="shared" si="44"/>
        <v>1.0465116279069768</v>
      </c>
      <c r="S63" s="175">
        <f t="shared" si="48"/>
        <v>1.1395348837209303</v>
      </c>
      <c r="T63" s="205">
        <f t="shared" si="36"/>
        <v>1.0232558139534884</v>
      </c>
      <c r="U63" s="203">
        <f t="shared" si="47"/>
        <v>1.0310077519379846</v>
      </c>
      <c r="V63" s="212">
        <f t="shared" si="49"/>
        <v>1.058139534883721</v>
      </c>
      <c r="W63" s="29" t="s">
        <v>342</v>
      </c>
    </row>
    <row r="64" spans="2:23" ht="132" customHeight="1" x14ac:dyDescent="0.25">
      <c r="B64" s="1" t="s">
        <v>28</v>
      </c>
      <c r="C64" s="119" t="s">
        <v>153</v>
      </c>
      <c r="D64" s="118" t="s">
        <v>145</v>
      </c>
      <c r="E64" s="4" t="s">
        <v>51</v>
      </c>
      <c r="F64" s="117" t="s">
        <v>259</v>
      </c>
      <c r="G64" s="204">
        <f>SUM(H64:K64)</f>
        <v>14</v>
      </c>
      <c r="H64" s="206">
        <v>4</v>
      </c>
      <c r="I64" s="207">
        <v>4</v>
      </c>
      <c r="J64" s="207">
        <v>3</v>
      </c>
      <c r="K64" s="208">
        <v>3</v>
      </c>
      <c r="L64" s="209">
        <v>8</v>
      </c>
      <c r="M64" s="207">
        <v>5</v>
      </c>
      <c r="N64" s="207">
        <v>6</v>
      </c>
      <c r="O64" s="210">
        <v>3</v>
      </c>
      <c r="P64" s="174">
        <f t="shared" si="45"/>
        <v>2</v>
      </c>
      <c r="Q64" s="175">
        <f t="shared" si="46"/>
        <v>1.25</v>
      </c>
      <c r="R64" s="175">
        <f t="shared" si="44"/>
        <v>2</v>
      </c>
      <c r="S64" s="175">
        <f t="shared" si="48"/>
        <v>1</v>
      </c>
      <c r="T64" s="205">
        <f t="shared" si="36"/>
        <v>1.625</v>
      </c>
      <c r="U64" s="203">
        <f t="shared" si="47"/>
        <v>1.7272727272727273</v>
      </c>
      <c r="V64" s="212">
        <f t="shared" si="49"/>
        <v>1.5714285714285714</v>
      </c>
      <c r="W64" s="29" t="s">
        <v>308</v>
      </c>
    </row>
    <row r="65" spans="2:23" ht="129.75" customHeight="1" x14ac:dyDescent="0.25">
      <c r="B65" s="1" t="s">
        <v>28</v>
      </c>
      <c r="C65" s="120" t="s">
        <v>154</v>
      </c>
      <c r="D65" s="118" t="s">
        <v>146</v>
      </c>
      <c r="E65" s="4" t="s">
        <v>51</v>
      </c>
      <c r="F65" s="117" t="s">
        <v>260</v>
      </c>
      <c r="G65" s="204">
        <f t="shared" si="38"/>
        <v>18</v>
      </c>
      <c r="H65" s="206">
        <v>5</v>
      </c>
      <c r="I65" s="207">
        <v>5</v>
      </c>
      <c r="J65" s="207">
        <v>4</v>
      </c>
      <c r="K65" s="208">
        <v>4</v>
      </c>
      <c r="L65" s="209">
        <v>8</v>
      </c>
      <c r="M65" s="207">
        <v>5</v>
      </c>
      <c r="N65" s="207">
        <v>6</v>
      </c>
      <c r="O65" s="210">
        <v>6</v>
      </c>
      <c r="P65" s="174">
        <f t="shared" si="45"/>
        <v>1.6</v>
      </c>
      <c r="Q65" s="175">
        <f t="shared" ref="Q65:Q70" si="50">IFERROR(M65/I65,"100%")</f>
        <v>1</v>
      </c>
      <c r="R65" s="175">
        <f t="shared" si="44"/>
        <v>1.5</v>
      </c>
      <c r="S65" s="175">
        <f t="shared" si="48"/>
        <v>1.5</v>
      </c>
      <c r="T65" s="205">
        <f t="shared" ref="T65:T82" si="51">IFERROR(((L65+M65)/(H65+I65)),"100%")</f>
        <v>1.3</v>
      </c>
      <c r="U65" s="203">
        <f t="shared" si="47"/>
        <v>1.3571428571428572</v>
      </c>
      <c r="V65" s="212">
        <f t="shared" si="49"/>
        <v>1.3888888888888888</v>
      </c>
      <c r="W65" s="29" t="s">
        <v>309</v>
      </c>
    </row>
    <row r="66" spans="2:23" ht="121.5" customHeight="1" x14ac:dyDescent="0.25">
      <c r="B66" s="1" t="s">
        <v>28</v>
      </c>
      <c r="C66" s="3" t="s">
        <v>157</v>
      </c>
      <c r="D66" s="3" t="s">
        <v>147</v>
      </c>
      <c r="E66" s="4" t="s">
        <v>51</v>
      </c>
      <c r="F66" s="117" t="s">
        <v>261</v>
      </c>
      <c r="G66" s="204">
        <f t="shared" si="38"/>
        <v>21</v>
      </c>
      <c r="H66" s="206">
        <v>5</v>
      </c>
      <c r="I66" s="207">
        <v>6</v>
      </c>
      <c r="J66" s="207">
        <v>5</v>
      </c>
      <c r="K66" s="208">
        <v>5</v>
      </c>
      <c r="L66" s="209">
        <v>7</v>
      </c>
      <c r="M66" s="207">
        <v>0</v>
      </c>
      <c r="N66" s="207">
        <v>0</v>
      </c>
      <c r="O66" s="210">
        <v>3</v>
      </c>
      <c r="P66" s="174">
        <f t="shared" si="45"/>
        <v>1.4</v>
      </c>
      <c r="Q66" s="175">
        <f t="shared" si="50"/>
        <v>0</v>
      </c>
      <c r="R66" s="175">
        <f t="shared" si="44"/>
        <v>0</v>
      </c>
      <c r="S66" s="175">
        <f t="shared" si="48"/>
        <v>0.6</v>
      </c>
      <c r="T66" s="205">
        <f t="shared" si="51"/>
        <v>0.63636363636363635</v>
      </c>
      <c r="U66" s="203">
        <f t="shared" si="47"/>
        <v>0.4375</v>
      </c>
      <c r="V66" s="212">
        <f t="shared" si="49"/>
        <v>0.47619047619047616</v>
      </c>
      <c r="W66" s="29" t="s">
        <v>343</v>
      </c>
    </row>
    <row r="67" spans="2:23" ht="126" customHeight="1" x14ac:dyDescent="0.25">
      <c r="B67" s="1" t="s">
        <v>28</v>
      </c>
      <c r="C67" s="3" t="s">
        <v>158</v>
      </c>
      <c r="D67" s="3" t="s">
        <v>148</v>
      </c>
      <c r="E67" s="4" t="s">
        <v>51</v>
      </c>
      <c r="F67" s="117" t="s">
        <v>262</v>
      </c>
      <c r="G67" s="204">
        <f t="shared" si="38"/>
        <v>33</v>
      </c>
      <c r="H67" s="206">
        <v>8</v>
      </c>
      <c r="I67" s="207">
        <v>9</v>
      </c>
      <c r="J67" s="207">
        <v>8</v>
      </c>
      <c r="K67" s="208">
        <v>8</v>
      </c>
      <c r="L67" s="209">
        <v>5</v>
      </c>
      <c r="M67" s="207">
        <v>0</v>
      </c>
      <c r="N67" s="207">
        <v>0</v>
      </c>
      <c r="O67" s="210">
        <v>0</v>
      </c>
      <c r="P67" s="174">
        <f t="shared" si="45"/>
        <v>0.625</v>
      </c>
      <c r="Q67" s="175">
        <f t="shared" si="50"/>
        <v>0</v>
      </c>
      <c r="R67" s="175">
        <f t="shared" si="44"/>
        <v>0</v>
      </c>
      <c r="S67" s="175">
        <f>IFERROR((O67/K67),"100%")</f>
        <v>0</v>
      </c>
      <c r="T67" s="205">
        <f t="shared" si="51"/>
        <v>0.29411764705882354</v>
      </c>
      <c r="U67" s="203">
        <f>IFERROR(((L67+M67+N67)/(H67+I67+J67)),"100%")</f>
        <v>0.2</v>
      </c>
      <c r="V67" s="212">
        <f t="shared" si="49"/>
        <v>0.15151515151515152</v>
      </c>
      <c r="W67" s="29" t="s">
        <v>344</v>
      </c>
    </row>
    <row r="68" spans="2:23" ht="123" customHeight="1" x14ac:dyDescent="0.25">
      <c r="B68" s="1" t="s">
        <v>28</v>
      </c>
      <c r="C68" s="3" t="s">
        <v>159</v>
      </c>
      <c r="D68" s="3" t="s">
        <v>149</v>
      </c>
      <c r="E68" s="4" t="s">
        <v>51</v>
      </c>
      <c r="F68" s="117" t="s">
        <v>262</v>
      </c>
      <c r="G68" s="204">
        <f t="shared" si="38"/>
        <v>3</v>
      </c>
      <c r="H68" s="206">
        <v>0</v>
      </c>
      <c r="I68" s="207">
        <v>1</v>
      </c>
      <c r="J68" s="207">
        <v>1</v>
      </c>
      <c r="K68" s="208">
        <v>1</v>
      </c>
      <c r="L68" s="209">
        <v>0</v>
      </c>
      <c r="M68" s="207">
        <v>0</v>
      </c>
      <c r="N68" s="207">
        <v>0</v>
      </c>
      <c r="O68" s="210">
        <v>0</v>
      </c>
      <c r="P68" s="174" t="str">
        <f t="shared" si="45"/>
        <v>100%</v>
      </c>
      <c r="Q68" s="175">
        <f t="shared" si="50"/>
        <v>0</v>
      </c>
      <c r="R68" s="175">
        <f t="shared" si="44"/>
        <v>0</v>
      </c>
      <c r="S68" s="175">
        <f t="shared" si="48"/>
        <v>0</v>
      </c>
      <c r="T68" s="205">
        <f t="shared" si="51"/>
        <v>0</v>
      </c>
      <c r="U68" s="203">
        <f>IFERROR(((L68+M68+N68)/(H68+I68+J68)),"100%")</f>
        <v>0</v>
      </c>
      <c r="V68" s="212">
        <f t="shared" si="49"/>
        <v>0</v>
      </c>
      <c r="W68" s="29" t="s">
        <v>282</v>
      </c>
    </row>
    <row r="69" spans="2:23" ht="128.25" customHeight="1" x14ac:dyDescent="0.25">
      <c r="B69" s="1" t="s">
        <v>28</v>
      </c>
      <c r="C69" s="3" t="s">
        <v>160</v>
      </c>
      <c r="D69" s="3" t="s">
        <v>150</v>
      </c>
      <c r="E69" s="4" t="s">
        <v>51</v>
      </c>
      <c r="F69" s="117" t="s">
        <v>263</v>
      </c>
      <c r="G69" s="204">
        <f t="shared" si="38"/>
        <v>335</v>
      </c>
      <c r="H69" s="206">
        <v>84</v>
      </c>
      <c r="I69" s="207">
        <v>85</v>
      </c>
      <c r="J69" s="207">
        <v>82</v>
      </c>
      <c r="K69" s="208">
        <v>84</v>
      </c>
      <c r="L69" s="209">
        <v>4</v>
      </c>
      <c r="M69" s="207">
        <v>4</v>
      </c>
      <c r="N69" s="207">
        <v>31</v>
      </c>
      <c r="O69" s="210">
        <v>8</v>
      </c>
      <c r="P69" s="174">
        <f>IFERROR((L69/H69),"100%")</f>
        <v>4.7619047619047616E-2</v>
      </c>
      <c r="Q69" s="175">
        <f t="shared" si="50"/>
        <v>4.7058823529411764E-2</v>
      </c>
      <c r="R69" s="175">
        <f t="shared" si="44"/>
        <v>0.37804878048780488</v>
      </c>
      <c r="S69" s="175">
        <f t="shared" si="48"/>
        <v>9.5238095238095233E-2</v>
      </c>
      <c r="T69" s="205">
        <f t="shared" si="51"/>
        <v>4.7337278106508875E-2</v>
      </c>
      <c r="U69" s="203">
        <f>IFERROR(((L69+M69+N69)/(H69+I69+J69)),"100%")</f>
        <v>0.15537848605577689</v>
      </c>
      <c r="V69" s="212">
        <f t="shared" si="49"/>
        <v>0.14029850746268657</v>
      </c>
      <c r="W69" s="29" t="s">
        <v>345</v>
      </c>
    </row>
    <row r="70" spans="2:23" ht="143.25" customHeight="1" x14ac:dyDescent="0.25">
      <c r="B70" s="1" t="s">
        <v>28</v>
      </c>
      <c r="C70" s="3" t="s">
        <v>161</v>
      </c>
      <c r="D70" s="3" t="s">
        <v>151</v>
      </c>
      <c r="E70" s="4" t="s">
        <v>51</v>
      </c>
      <c r="F70" s="117" t="s">
        <v>264</v>
      </c>
      <c r="G70" s="204">
        <f t="shared" si="38"/>
        <v>17</v>
      </c>
      <c r="H70" s="206">
        <v>4</v>
      </c>
      <c r="I70" s="207">
        <v>5</v>
      </c>
      <c r="J70" s="207">
        <v>4</v>
      </c>
      <c r="K70" s="208">
        <v>4</v>
      </c>
      <c r="L70" s="209">
        <v>1</v>
      </c>
      <c r="M70" s="207">
        <v>3</v>
      </c>
      <c r="N70" s="207">
        <v>0</v>
      </c>
      <c r="O70" s="210">
        <v>4</v>
      </c>
      <c r="P70" s="174">
        <f>IFERROR((L70/H70),"100%")</f>
        <v>0.25</v>
      </c>
      <c r="Q70" s="175">
        <f t="shared" si="50"/>
        <v>0.6</v>
      </c>
      <c r="R70" s="175">
        <f t="shared" si="44"/>
        <v>0</v>
      </c>
      <c r="S70" s="175">
        <f t="shared" si="48"/>
        <v>1</v>
      </c>
      <c r="T70" s="205">
        <f t="shared" si="51"/>
        <v>0.44444444444444442</v>
      </c>
      <c r="U70" s="203">
        <f>IFERROR(((L70+M70+N70)/(H70+I70+J70)),"100%")</f>
        <v>0.30769230769230771</v>
      </c>
      <c r="V70" s="212">
        <f t="shared" si="49"/>
        <v>0.47058823529411764</v>
      </c>
      <c r="W70" s="29" t="s">
        <v>346</v>
      </c>
    </row>
    <row r="71" spans="2:23" ht="130.5" customHeight="1" x14ac:dyDescent="0.25">
      <c r="B71" s="40" t="s">
        <v>162</v>
      </c>
      <c r="C71" s="45" t="s">
        <v>163</v>
      </c>
      <c r="D71" s="44" t="s">
        <v>164</v>
      </c>
      <c r="E71" s="90" t="s">
        <v>51</v>
      </c>
      <c r="F71" s="44" t="s">
        <v>265</v>
      </c>
      <c r="G71" s="176">
        <v>4670</v>
      </c>
      <c r="H71" s="198">
        <v>1168</v>
      </c>
      <c r="I71" s="199">
        <v>1167</v>
      </c>
      <c r="J71" s="199">
        <v>1168</v>
      </c>
      <c r="K71" s="200">
        <v>1167</v>
      </c>
      <c r="L71" s="201">
        <v>2412</v>
      </c>
      <c r="M71" s="199">
        <v>2344</v>
      </c>
      <c r="N71" s="199">
        <v>2273</v>
      </c>
      <c r="O71" s="202">
        <v>2194</v>
      </c>
      <c r="P71" s="174">
        <f t="shared" ref="P71:P84" si="52">IFERROR((L71/H71),"100%")</f>
        <v>2.0650684931506849</v>
      </c>
      <c r="Q71" s="175">
        <f t="shared" ref="Q71:Q80" si="53">IFERROR(M71/I71,"100%")</f>
        <v>2.0085689802913453</v>
      </c>
      <c r="R71" s="175">
        <f>IFERROR(N71/J71,"100%")</f>
        <v>1.9460616438356164</v>
      </c>
      <c r="S71" s="175">
        <f>IFERROR((O71/K71),"100%")</f>
        <v>1.8800342759211655</v>
      </c>
      <c r="T71" s="205">
        <f t="shared" si="51"/>
        <v>2.0368308351177729</v>
      </c>
      <c r="U71" s="203">
        <f>IFERROR(((L71+M71+N71)/(H71+I71+J71)),"100%")</f>
        <v>2.0065658007422211</v>
      </c>
      <c r="V71" s="212">
        <f t="shared" si="49"/>
        <v>1.9749464668094219</v>
      </c>
      <c r="W71" s="28" t="s">
        <v>347</v>
      </c>
    </row>
    <row r="72" spans="2:23" ht="123" customHeight="1" x14ac:dyDescent="0.25">
      <c r="B72" s="1" t="s">
        <v>28</v>
      </c>
      <c r="C72" s="2" t="s">
        <v>165</v>
      </c>
      <c r="D72" s="3" t="s">
        <v>166</v>
      </c>
      <c r="E72" s="4" t="s">
        <v>51</v>
      </c>
      <c r="F72" s="5" t="s">
        <v>266</v>
      </c>
      <c r="G72" s="230">
        <v>27</v>
      </c>
      <c r="H72" s="198">
        <v>9</v>
      </c>
      <c r="I72" s="199">
        <v>6</v>
      </c>
      <c r="J72" s="199">
        <v>6</v>
      </c>
      <c r="K72" s="200">
        <v>6</v>
      </c>
      <c r="L72" s="201">
        <v>65</v>
      </c>
      <c r="M72" s="199">
        <v>25</v>
      </c>
      <c r="N72" s="199">
        <v>37</v>
      </c>
      <c r="O72" s="202">
        <v>62</v>
      </c>
      <c r="P72" s="174">
        <f>IFERROR((L72/H72),"100%")</f>
        <v>7.2222222222222223</v>
      </c>
      <c r="Q72" s="175">
        <f t="shared" si="53"/>
        <v>4.166666666666667</v>
      </c>
      <c r="R72" s="175">
        <f t="shared" ref="R72:R80" si="54">IFERROR(N72/J72,"100%")</f>
        <v>6.166666666666667</v>
      </c>
      <c r="S72" s="175">
        <f>IFERROR((O72/K72),"100%")</f>
        <v>10.333333333333334</v>
      </c>
      <c r="T72" s="205">
        <f t="shared" si="51"/>
        <v>6</v>
      </c>
      <c r="U72" s="203">
        <f t="shared" ref="U72:U80" si="55">IFERROR(((L72+M72+N72)/(H72+I72+J72)),"100%")</f>
        <v>6.0476190476190474</v>
      </c>
      <c r="V72" s="212">
        <f t="shared" si="49"/>
        <v>7</v>
      </c>
      <c r="W72" s="29" t="s">
        <v>348</v>
      </c>
    </row>
    <row r="73" spans="2:23" ht="128.25" customHeight="1" x14ac:dyDescent="0.25">
      <c r="B73" s="1" t="s">
        <v>28</v>
      </c>
      <c r="C73" s="86" t="s">
        <v>165</v>
      </c>
      <c r="D73" s="87" t="s">
        <v>167</v>
      </c>
      <c r="E73" s="4" t="s">
        <v>51</v>
      </c>
      <c r="F73" s="5" t="s">
        <v>266</v>
      </c>
      <c r="G73" s="230">
        <v>210</v>
      </c>
      <c r="H73" s="206">
        <v>53</v>
      </c>
      <c r="I73" s="207">
        <v>52</v>
      </c>
      <c r="J73" s="207">
        <v>53</v>
      </c>
      <c r="K73" s="208">
        <v>52</v>
      </c>
      <c r="L73" s="209">
        <v>69</v>
      </c>
      <c r="M73" s="207">
        <v>60</v>
      </c>
      <c r="N73" s="207">
        <v>40</v>
      </c>
      <c r="O73" s="210">
        <v>38</v>
      </c>
      <c r="P73" s="174">
        <f t="shared" si="52"/>
        <v>1.3018867924528301</v>
      </c>
      <c r="Q73" s="175">
        <f t="shared" si="53"/>
        <v>1.1538461538461537</v>
      </c>
      <c r="R73" s="175">
        <f t="shared" si="54"/>
        <v>0.75471698113207553</v>
      </c>
      <c r="S73" s="175">
        <f t="shared" si="48"/>
        <v>0.73076923076923073</v>
      </c>
      <c r="T73" s="205">
        <f t="shared" si="51"/>
        <v>1.2285714285714286</v>
      </c>
      <c r="U73" s="203">
        <f t="shared" si="55"/>
        <v>1.0696202531645569</v>
      </c>
      <c r="V73" s="212">
        <f t="shared" si="49"/>
        <v>0.98571428571428577</v>
      </c>
      <c r="W73" s="29" t="s">
        <v>349</v>
      </c>
    </row>
    <row r="74" spans="2:23" ht="152.25" customHeight="1" x14ac:dyDescent="0.25">
      <c r="B74" s="1" t="s">
        <v>28</v>
      </c>
      <c r="C74" s="86" t="s">
        <v>165</v>
      </c>
      <c r="D74" s="87" t="s">
        <v>168</v>
      </c>
      <c r="E74" s="4" t="s">
        <v>51</v>
      </c>
      <c r="F74" s="5" t="s">
        <v>266</v>
      </c>
      <c r="G74" s="230">
        <v>48</v>
      </c>
      <c r="H74" s="206">
        <v>12</v>
      </c>
      <c r="I74" s="207">
        <v>12</v>
      </c>
      <c r="J74" s="207">
        <v>12</v>
      </c>
      <c r="K74" s="208">
        <v>12</v>
      </c>
      <c r="L74" s="209">
        <v>45</v>
      </c>
      <c r="M74" s="207">
        <v>45</v>
      </c>
      <c r="N74" s="207">
        <v>45</v>
      </c>
      <c r="O74" s="210">
        <v>45</v>
      </c>
      <c r="P74" s="174">
        <f t="shared" si="52"/>
        <v>3.75</v>
      </c>
      <c r="Q74" s="175">
        <f t="shared" si="53"/>
        <v>3.75</v>
      </c>
      <c r="R74" s="175">
        <f t="shared" si="54"/>
        <v>3.75</v>
      </c>
      <c r="S74" s="175">
        <f t="shared" si="48"/>
        <v>3.75</v>
      </c>
      <c r="T74" s="205">
        <f t="shared" si="51"/>
        <v>3.75</v>
      </c>
      <c r="U74" s="203">
        <f t="shared" si="55"/>
        <v>3.75</v>
      </c>
      <c r="V74" s="212">
        <f t="shared" si="49"/>
        <v>3.75</v>
      </c>
      <c r="W74" s="29" t="s">
        <v>350</v>
      </c>
    </row>
    <row r="75" spans="2:23" ht="124.5" customHeight="1" x14ac:dyDescent="0.25">
      <c r="B75" s="1" t="s">
        <v>28</v>
      </c>
      <c r="C75" s="86" t="s">
        <v>169</v>
      </c>
      <c r="D75" s="87" t="s">
        <v>170</v>
      </c>
      <c r="E75" s="4" t="s">
        <v>51</v>
      </c>
      <c r="F75" s="89" t="s">
        <v>267</v>
      </c>
      <c r="G75" s="230">
        <v>180</v>
      </c>
      <c r="H75" s="206">
        <v>45</v>
      </c>
      <c r="I75" s="207">
        <v>45</v>
      </c>
      <c r="J75" s="207">
        <v>45</v>
      </c>
      <c r="K75" s="208">
        <v>45</v>
      </c>
      <c r="L75" s="209">
        <v>45</v>
      </c>
      <c r="M75" s="207">
        <v>45</v>
      </c>
      <c r="N75" s="207">
        <v>45</v>
      </c>
      <c r="O75" s="210">
        <v>45</v>
      </c>
      <c r="P75" s="174">
        <f t="shared" si="52"/>
        <v>1</v>
      </c>
      <c r="Q75" s="175">
        <f t="shared" si="53"/>
        <v>1</v>
      </c>
      <c r="R75" s="175">
        <f t="shared" si="54"/>
        <v>1</v>
      </c>
      <c r="S75" s="175">
        <f t="shared" si="48"/>
        <v>1</v>
      </c>
      <c r="T75" s="205">
        <f t="shared" si="51"/>
        <v>1</v>
      </c>
      <c r="U75" s="203">
        <f t="shared" si="55"/>
        <v>1</v>
      </c>
      <c r="V75" s="212">
        <f t="shared" si="49"/>
        <v>1</v>
      </c>
      <c r="W75" s="29" t="s">
        <v>283</v>
      </c>
    </row>
    <row r="76" spans="2:23" ht="126.75" customHeight="1" x14ac:dyDescent="0.25">
      <c r="B76" s="1" t="s">
        <v>28</v>
      </c>
      <c r="C76" s="86" t="s">
        <v>171</v>
      </c>
      <c r="D76" s="87" t="s">
        <v>172</v>
      </c>
      <c r="E76" s="4" t="s">
        <v>51</v>
      </c>
      <c r="F76" s="89" t="s">
        <v>268</v>
      </c>
      <c r="G76" s="230">
        <v>16</v>
      </c>
      <c r="H76" s="206">
        <v>3</v>
      </c>
      <c r="I76" s="207">
        <v>5</v>
      </c>
      <c r="J76" s="207">
        <v>3</v>
      </c>
      <c r="K76" s="208">
        <v>5</v>
      </c>
      <c r="L76" s="209">
        <v>3</v>
      </c>
      <c r="M76" s="207">
        <v>5</v>
      </c>
      <c r="N76" s="207">
        <v>3</v>
      </c>
      <c r="O76" s="210">
        <v>5</v>
      </c>
      <c r="P76" s="174">
        <f t="shared" si="52"/>
        <v>1</v>
      </c>
      <c r="Q76" s="175">
        <f t="shared" si="53"/>
        <v>1</v>
      </c>
      <c r="R76" s="175">
        <f t="shared" si="54"/>
        <v>1</v>
      </c>
      <c r="S76" s="175">
        <f t="shared" si="48"/>
        <v>1</v>
      </c>
      <c r="T76" s="205">
        <f t="shared" si="51"/>
        <v>1</v>
      </c>
      <c r="U76" s="203">
        <f t="shared" si="55"/>
        <v>1</v>
      </c>
      <c r="V76" s="212">
        <f t="shared" si="49"/>
        <v>1</v>
      </c>
      <c r="W76" s="29" t="s">
        <v>351</v>
      </c>
    </row>
    <row r="77" spans="2:23" ht="119.25" customHeight="1" x14ac:dyDescent="0.25">
      <c r="B77" s="1" t="s">
        <v>28</v>
      </c>
      <c r="C77" s="86" t="s">
        <v>173</v>
      </c>
      <c r="D77" s="87" t="s">
        <v>174</v>
      </c>
      <c r="E77" s="4" t="s">
        <v>51</v>
      </c>
      <c r="F77" s="89" t="s">
        <v>269</v>
      </c>
      <c r="G77" s="230">
        <v>2161</v>
      </c>
      <c r="H77" s="206">
        <v>540</v>
      </c>
      <c r="I77" s="207">
        <v>540</v>
      </c>
      <c r="J77" s="207">
        <v>540</v>
      </c>
      <c r="K77" s="208">
        <v>541</v>
      </c>
      <c r="L77" s="209">
        <v>1053</v>
      </c>
      <c r="M77" s="207">
        <v>961</v>
      </c>
      <c r="N77" s="207">
        <v>749</v>
      </c>
      <c r="O77" s="210">
        <v>746</v>
      </c>
      <c r="P77" s="174">
        <f t="shared" si="52"/>
        <v>1.95</v>
      </c>
      <c r="Q77" s="175">
        <f t="shared" si="53"/>
        <v>1.7796296296296297</v>
      </c>
      <c r="R77" s="175">
        <f t="shared" si="54"/>
        <v>1.3870370370370371</v>
      </c>
      <c r="S77" s="175">
        <f t="shared" si="48"/>
        <v>1.3789279112754158</v>
      </c>
      <c r="T77" s="205">
        <f t="shared" si="51"/>
        <v>1.8648148148148149</v>
      </c>
      <c r="U77" s="203">
        <f t="shared" si="55"/>
        <v>1.7055555555555555</v>
      </c>
      <c r="V77" s="212">
        <f t="shared" si="49"/>
        <v>1.6237852845904674</v>
      </c>
      <c r="W77" s="29" t="s">
        <v>352</v>
      </c>
    </row>
    <row r="78" spans="2:23" ht="149.25" customHeight="1" x14ac:dyDescent="0.25">
      <c r="B78" s="1" t="s">
        <v>28</v>
      </c>
      <c r="C78" s="86" t="s">
        <v>175</v>
      </c>
      <c r="D78" s="87" t="s">
        <v>176</v>
      </c>
      <c r="E78" s="4" t="s">
        <v>51</v>
      </c>
      <c r="F78" s="89" t="s">
        <v>270</v>
      </c>
      <c r="G78" s="230">
        <v>430</v>
      </c>
      <c r="H78" s="206">
        <v>107</v>
      </c>
      <c r="I78" s="207">
        <v>109</v>
      </c>
      <c r="J78" s="207">
        <v>107</v>
      </c>
      <c r="K78" s="208">
        <v>107</v>
      </c>
      <c r="L78" s="209">
        <v>262</v>
      </c>
      <c r="M78" s="207">
        <v>240</v>
      </c>
      <c r="N78" s="207">
        <v>185</v>
      </c>
      <c r="O78" s="210">
        <v>126</v>
      </c>
      <c r="P78" s="174">
        <f t="shared" si="52"/>
        <v>2.4485981308411215</v>
      </c>
      <c r="Q78" s="175">
        <f t="shared" si="53"/>
        <v>2.2018348623853212</v>
      </c>
      <c r="R78" s="175">
        <f t="shared" si="54"/>
        <v>1.7289719626168225</v>
      </c>
      <c r="S78" s="175">
        <f t="shared" si="48"/>
        <v>1.1775700934579438</v>
      </c>
      <c r="T78" s="205">
        <f t="shared" si="51"/>
        <v>2.324074074074074</v>
      </c>
      <c r="U78" s="203">
        <f t="shared" si="55"/>
        <v>2.126934984520124</v>
      </c>
      <c r="V78" s="212">
        <f t="shared" si="49"/>
        <v>1.8906976744186046</v>
      </c>
      <c r="W78" s="29" t="s">
        <v>353</v>
      </c>
    </row>
    <row r="79" spans="2:23" ht="154.5" customHeight="1" x14ac:dyDescent="0.25">
      <c r="B79" s="1" t="s">
        <v>28</v>
      </c>
      <c r="C79" s="86" t="s">
        <v>177</v>
      </c>
      <c r="D79" s="87" t="s">
        <v>178</v>
      </c>
      <c r="E79" s="4" t="s">
        <v>51</v>
      </c>
      <c r="F79" s="89" t="s">
        <v>271</v>
      </c>
      <c r="G79" s="230">
        <v>1000</v>
      </c>
      <c r="H79" s="206">
        <v>250</v>
      </c>
      <c r="I79" s="207">
        <v>250</v>
      </c>
      <c r="J79" s="207">
        <v>250</v>
      </c>
      <c r="K79" s="208">
        <v>250</v>
      </c>
      <c r="L79" s="209">
        <v>552</v>
      </c>
      <c r="M79" s="207">
        <v>725</v>
      </c>
      <c r="N79" s="207">
        <v>994</v>
      </c>
      <c r="O79" s="210">
        <v>989</v>
      </c>
      <c r="P79" s="174">
        <f t="shared" si="52"/>
        <v>2.2080000000000002</v>
      </c>
      <c r="Q79" s="175">
        <f t="shared" si="53"/>
        <v>2.9</v>
      </c>
      <c r="R79" s="175">
        <f t="shared" si="54"/>
        <v>3.976</v>
      </c>
      <c r="S79" s="175">
        <f t="shared" si="48"/>
        <v>3.956</v>
      </c>
      <c r="T79" s="205">
        <f t="shared" si="51"/>
        <v>2.5539999999999998</v>
      </c>
      <c r="U79" s="203">
        <f t="shared" si="55"/>
        <v>3.028</v>
      </c>
      <c r="V79" s="212">
        <f t="shared" si="49"/>
        <v>3.26</v>
      </c>
      <c r="W79" s="29" t="s">
        <v>354</v>
      </c>
    </row>
    <row r="80" spans="2:23" ht="138" customHeight="1" x14ac:dyDescent="0.25">
      <c r="B80" s="1" t="s">
        <v>28</v>
      </c>
      <c r="C80" s="86" t="s">
        <v>179</v>
      </c>
      <c r="D80" s="87" t="s">
        <v>180</v>
      </c>
      <c r="E80" s="4" t="s">
        <v>51</v>
      </c>
      <c r="F80" s="89" t="s">
        <v>272</v>
      </c>
      <c r="G80" s="230">
        <v>1056</v>
      </c>
      <c r="H80" s="206">
        <v>264</v>
      </c>
      <c r="I80" s="207">
        <v>264</v>
      </c>
      <c r="J80" s="207">
        <v>264</v>
      </c>
      <c r="K80" s="208">
        <v>264</v>
      </c>
      <c r="L80" s="209">
        <v>304</v>
      </c>
      <c r="M80" s="207">
        <v>251</v>
      </c>
      <c r="N80" s="207">
        <v>300</v>
      </c>
      <c r="O80" s="210">
        <v>288</v>
      </c>
      <c r="P80" s="174">
        <f t="shared" si="52"/>
        <v>1.1515151515151516</v>
      </c>
      <c r="Q80" s="175">
        <f t="shared" si="53"/>
        <v>0.9507575757575758</v>
      </c>
      <c r="R80" s="175">
        <f t="shared" si="54"/>
        <v>1.1363636363636365</v>
      </c>
      <c r="S80" s="175">
        <f t="shared" si="48"/>
        <v>1.0909090909090908</v>
      </c>
      <c r="T80" s="205">
        <f t="shared" si="51"/>
        <v>1.0511363636363635</v>
      </c>
      <c r="U80" s="203">
        <f t="shared" si="55"/>
        <v>1.0795454545454546</v>
      </c>
      <c r="V80" s="212">
        <f t="shared" si="49"/>
        <v>1.0823863636363635</v>
      </c>
      <c r="W80" s="150" t="s">
        <v>355</v>
      </c>
    </row>
    <row r="81" spans="2:23" ht="137.25" customHeight="1" x14ac:dyDescent="0.25">
      <c r="B81" s="1" t="s">
        <v>28</v>
      </c>
      <c r="C81" s="86" t="s">
        <v>181</v>
      </c>
      <c r="D81" s="87" t="s">
        <v>182</v>
      </c>
      <c r="E81" s="4" t="s">
        <v>51</v>
      </c>
      <c r="F81" s="89" t="s">
        <v>247</v>
      </c>
      <c r="G81" s="230">
        <v>6</v>
      </c>
      <c r="H81" s="206">
        <v>1</v>
      </c>
      <c r="I81" s="207">
        <v>1</v>
      </c>
      <c r="J81" s="207">
        <v>2</v>
      </c>
      <c r="K81" s="208">
        <v>2</v>
      </c>
      <c r="L81" s="209">
        <v>6</v>
      </c>
      <c r="M81" s="207">
        <v>6</v>
      </c>
      <c r="N81" s="207">
        <v>5</v>
      </c>
      <c r="O81" s="210">
        <v>4</v>
      </c>
      <c r="P81" s="174">
        <f t="shared" si="52"/>
        <v>6</v>
      </c>
      <c r="Q81" s="175">
        <f>IFERROR(M81/I81,"100%")</f>
        <v>6</v>
      </c>
      <c r="R81" s="175">
        <f>IFERROR(N81/J81,"100%")</f>
        <v>2.5</v>
      </c>
      <c r="S81" s="175">
        <f>IFERROR((O81/K81),"100%")</f>
        <v>2</v>
      </c>
      <c r="T81" s="205">
        <f t="shared" si="51"/>
        <v>6</v>
      </c>
      <c r="U81" s="203">
        <f t="shared" ref="U81:U86" si="56">IFERROR(((L81+M81+N81)/(H81+I81+J81)),"100%")</f>
        <v>4.25</v>
      </c>
      <c r="V81" s="212">
        <f>IFERROR(((L81+M81+N81+O81)/(H81+I81+J81+K81)),"100%")</f>
        <v>3.5</v>
      </c>
      <c r="W81" s="150" t="s">
        <v>356</v>
      </c>
    </row>
    <row r="82" spans="2:23" ht="236.25" customHeight="1" x14ac:dyDescent="0.25">
      <c r="B82" s="40" t="s">
        <v>187</v>
      </c>
      <c r="C82" s="45" t="s">
        <v>188</v>
      </c>
      <c r="D82" s="44" t="s">
        <v>189</v>
      </c>
      <c r="E82" s="90" t="s">
        <v>51</v>
      </c>
      <c r="F82" s="44" t="s">
        <v>273</v>
      </c>
      <c r="G82" s="176">
        <v>700</v>
      </c>
      <c r="H82" s="198">
        <v>100</v>
      </c>
      <c r="I82" s="199">
        <v>250</v>
      </c>
      <c r="J82" s="199">
        <v>250</v>
      </c>
      <c r="K82" s="200">
        <v>100</v>
      </c>
      <c r="L82" s="201">
        <v>185</v>
      </c>
      <c r="M82" s="207">
        <v>250</v>
      </c>
      <c r="N82" s="207">
        <v>148</v>
      </c>
      <c r="O82" s="210">
        <v>178</v>
      </c>
      <c r="P82" s="174">
        <f t="shared" si="52"/>
        <v>1.85</v>
      </c>
      <c r="Q82" s="175">
        <f t="shared" ref="Q82:Q86" si="57">IFERROR(M82/I82,"100%")</f>
        <v>1</v>
      </c>
      <c r="R82" s="175">
        <f>IFERROR(N82/J82,"100%")</f>
        <v>0.59199999999999997</v>
      </c>
      <c r="S82" s="175">
        <f>IFERROR((O82/K82),"100%")</f>
        <v>1.78</v>
      </c>
      <c r="T82" s="205">
        <f t="shared" si="51"/>
        <v>1.2428571428571429</v>
      </c>
      <c r="U82" s="203">
        <f t="shared" si="56"/>
        <v>0.97166666666666668</v>
      </c>
      <c r="V82" s="212">
        <f>IFERROR(((L82+M82+N82+O82)/(H82+I82+J82+K82)),"100%")</f>
        <v>1.0871428571428572</v>
      </c>
      <c r="W82" s="28" t="s">
        <v>301</v>
      </c>
    </row>
    <row r="83" spans="2:23" ht="176.25" customHeight="1" x14ac:dyDescent="0.25">
      <c r="B83" s="1" t="s">
        <v>28</v>
      </c>
      <c r="C83" s="2" t="s">
        <v>190</v>
      </c>
      <c r="D83" s="3" t="s">
        <v>191</v>
      </c>
      <c r="E83" s="4" t="s">
        <v>51</v>
      </c>
      <c r="F83" s="5" t="s">
        <v>274</v>
      </c>
      <c r="G83" s="230">
        <v>5</v>
      </c>
      <c r="H83" s="198"/>
      <c r="I83" s="199">
        <v>2</v>
      </c>
      <c r="J83" s="199">
        <v>2</v>
      </c>
      <c r="K83" s="200">
        <v>1</v>
      </c>
      <c r="L83" s="201">
        <v>2</v>
      </c>
      <c r="M83" s="207">
        <v>3</v>
      </c>
      <c r="N83" s="207">
        <v>3</v>
      </c>
      <c r="O83" s="210">
        <v>3</v>
      </c>
      <c r="P83" s="174" t="str">
        <f t="shared" si="52"/>
        <v>100%</v>
      </c>
      <c r="Q83" s="175">
        <f t="shared" si="57"/>
        <v>1.5</v>
      </c>
      <c r="R83" s="175">
        <f t="shared" ref="R83:R85" si="58">IFERROR(N83/J83,"100%")</f>
        <v>1.5</v>
      </c>
      <c r="S83" s="175">
        <f>IFERROR((O83/K83),"100%")</f>
        <v>3</v>
      </c>
      <c r="T83" s="205">
        <f>IFERROR(((L83+M83)/(H83+I83)),"100%")</f>
        <v>2.5</v>
      </c>
      <c r="U83" s="203">
        <f t="shared" si="56"/>
        <v>2</v>
      </c>
      <c r="V83" s="212">
        <f>IFERROR(((L83+M83+N83+O83)/(H83+I83+J83+K83)),"100%")</f>
        <v>2.2000000000000002</v>
      </c>
      <c r="W83" s="29" t="s">
        <v>302</v>
      </c>
    </row>
    <row r="84" spans="2:23" ht="246.75" customHeight="1" x14ac:dyDescent="0.25">
      <c r="B84" s="85" t="s">
        <v>28</v>
      </c>
      <c r="C84" s="86" t="s">
        <v>192</v>
      </c>
      <c r="D84" s="87" t="s">
        <v>193</v>
      </c>
      <c r="E84" s="88" t="s">
        <v>51</v>
      </c>
      <c r="F84" s="89" t="s">
        <v>275</v>
      </c>
      <c r="G84" s="230">
        <v>2</v>
      </c>
      <c r="H84" s="206"/>
      <c r="I84" s="207">
        <v>1</v>
      </c>
      <c r="J84" s="207">
        <v>1</v>
      </c>
      <c r="K84" s="208"/>
      <c r="L84" s="209">
        <v>2</v>
      </c>
      <c r="M84" s="207">
        <v>0</v>
      </c>
      <c r="N84" s="207">
        <v>1</v>
      </c>
      <c r="O84" s="210"/>
      <c r="P84" s="174" t="str">
        <f t="shared" si="52"/>
        <v>100%</v>
      </c>
      <c r="Q84" s="175">
        <f t="shared" si="57"/>
        <v>0</v>
      </c>
      <c r="R84" s="175">
        <f t="shared" si="58"/>
        <v>1</v>
      </c>
      <c r="S84" s="175"/>
      <c r="T84" s="205">
        <f t="shared" ref="T84:T85" si="59">IFERROR(((L84+M84)/(H84+I84)),"100%")</f>
        <v>2</v>
      </c>
      <c r="U84" s="203">
        <f t="shared" si="56"/>
        <v>1.5</v>
      </c>
      <c r="V84" s="212"/>
      <c r="W84" s="150" t="s">
        <v>303</v>
      </c>
    </row>
    <row r="85" spans="2:23" ht="240.75" customHeight="1" x14ac:dyDescent="0.25">
      <c r="B85" s="85" t="s">
        <v>28</v>
      </c>
      <c r="C85" s="86" t="s">
        <v>194</v>
      </c>
      <c r="D85" s="87" t="s">
        <v>195</v>
      </c>
      <c r="E85" s="88" t="s">
        <v>51</v>
      </c>
      <c r="F85" s="89" t="s">
        <v>276</v>
      </c>
      <c r="G85" s="231">
        <v>15</v>
      </c>
      <c r="H85" s="206">
        <v>2</v>
      </c>
      <c r="I85" s="207">
        <v>5</v>
      </c>
      <c r="J85" s="207">
        <v>5</v>
      </c>
      <c r="K85" s="208">
        <v>3</v>
      </c>
      <c r="L85" s="209">
        <v>6</v>
      </c>
      <c r="M85" s="207">
        <v>8</v>
      </c>
      <c r="N85" s="207">
        <v>5</v>
      </c>
      <c r="O85" s="210">
        <v>6</v>
      </c>
      <c r="P85" s="174">
        <f>IFERROR((L85/H85),"100%")</f>
        <v>3</v>
      </c>
      <c r="Q85" s="175">
        <f t="shared" si="57"/>
        <v>1.6</v>
      </c>
      <c r="R85" s="175">
        <f t="shared" si="58"/>
        <v>1</v>
      </c>
      <c r="S85" s="175">
        <f>IFERROR((O85/K85),"100%")</f>
        <v>2</v>
      </c>
      <c r="T85" s="205">
        <f t="shared" si="59"/>
        <v>2</v>
      </c>
      <c r="U85" s="203">
        <f t="shared" si="56"/>
        <v>1.5833333333333333</v>
      </c>
      <c r="V85" s="212">
        <f>IFERROR(((L85+M85+N85+O85)/(H85+I85+J85+K85)),"100%")</f>
        <v>1.6666666666666667</v>
      </c>
      <c r="W85" s="150" t="s">
        <v>304</v>
      </c>
    </row>
    <row r="86" spans="2:23" ht="257.25" customHeight="1" thickBot="1" x14ac:dyDescent="0.3">
      <c r="B86" s="6" t="s">
        <v>28</v>
      </c>
      <c r="C86" s="7" t="s">
        <v>196</v>
      </c>
      <c r="D86" s="8" t="s">
        <v>197</v>
      </c>
      <c r="E86" s="9" t="s">
        <v>51</v>
      </c>
      <c r="F86" s="10" t="s">
        <v>277</v>
      </c>
      <c r="G86" s="232">
        <v>8</v>
      </c>
      <c r="H86" s="224"/>
      <c r="I86" s="225">
        <v>2</v>
      </c>
      <c r="J86" s="225">
        <v>3</v>
      </c>
      <c r="K86" s="226">
        <v>3</v>
      </c>
      <c r="L86" s="227">
        <v>1</v>
      </c>
      <c r="M86" s="225">
        <v>5</v>
      </c>
      <c r="N86" s="225">
        <v>2</v>
      </c>
      <c r="O86" s="228">
        <v>3</v>
      </c>
      <c r="P86" s="174" t="str">
        <f>IFERROR((L86/H86),"100%")</f>
        <v>100%</v>
      </c>
      <c r="Q86" s="175">
        <f t="shared" si="57"/>
        <v>2.5</v>
      </c>
      <c r="R86" s="175">
        <f>IFERROR(N86/J86,"100%")</f>
        <v>0.66666666666666663</v>
      </c>
      <c r="S86" s="175">
        <f>IFERROR((O86/K86),"100%")</f>
        <v>1</v>
      </c>
      <c r="T86" s="205">
        <f>IFERROR(((L86+M86)/(H86+I86)),"100%")</f>
        <v>3</v>
      </c>
      <c r="U86" s="203">
        <f t="shared" si="56"/>
        <v>1.6</v>
      </c>
      <c r="V86" s="212">
        <f>IFERROR(((L86+M86+N86+O86)/(H86+I86+J86+K86)),"100%")</f>
        <v>1.375</v>
      </c>
      <c r="W86" s="149" t="s">
        <v>311</v>
      </c>
    </row>
    <row r="87" spans="2:23" ht="32.25" customHeight="1" x14ac:dyDescent="0.25">
      <c r="C87" s="268"/>
      <c r="D87" s="268"/>
      <c r="E87" s="268"/>
      <c r="F87" s="268"/>
      <c r="G87" s="70"/>
      <c r="P87" s="66">
        <f t="shared" ref="P87:V87" si="60">AVERAGE(P19:P86)</f>
        <v>2.1511804426864765</v>
      </c>
      <c r="Q87" s="66">
        <f t="shared" si="60"/>
        <v>1.4177020091988488</v>
      </c>
      <c r="R87" s="66">
        <f t="shared" si="60"/>
        <v>1.3617951437842517</v>
      </c>
      <c r="S87" s="66">
        <f t="shared" si="60"/>
        <v>1.7186684125860072</v>
      </c>
      <c r="T87" s="66">
        <f t="shared" si="60"/>
        <v>1.7067073191256417</v>
      </c>
      <c r="U87" s="66">
        <f t="shared" si="60"/>
        <v>1.5532236925785987</v>
      </c>
      <c r="V87" s="66">
        <f t="shared" si="60"/>
        <v>1.5298339070940143</v>
      </c>
    </row>
    <row r="88" spans="2:23" ht="15.75" customHeight="1" x14ac:dyDescent="0.25"/>
    <row r="89" spans="2:23" ht="90.75" customHeight="1" x14ac:dyDescent="0.25"/>
    <row r="90" spans="2:23" ht="38.25" customHeight="1" x14ac:dyDescent="0.25"/>
    <row r="91" spans="2:23" ht="15.75" customHeight="1" x14ac:dyDescent="0.25"/>
    <row r="92" spans="2:23" ht="15.75" customHeight="1" x14ac:dyDescent="0.25"/>
    <row r="93" spans="2:23" ht="15.75" customHeight="1" x14ac:dyDescent="0.35">
      <c r="C93" s="152"/>
      <c r="D93" s="152"/>
      <c r="E93" s="152"/>
      <c r="F93" s="152"/>
      <c r="G93" s="152"/>
      <c r="H93" s="152"/>
      <c r="I93" s="152"/>
      <c r="J93" s="152"/>
      <c r="K93" s="152"/>
      <c r="L93" s="152"/>
      <c r="M93" s="152"/>
      <c r="N93" s="152"/>
      <c r="O93" s="152"/>
      <c r="P93" s="152"/>
      <c r="Q93" s="152"/>
      <c r="R93" s="152"/>
      <c r="S93" s="152"/>
      <c r="T93" s="152"/>
      <c r="U93" s="152"/>
      <c r="V93" s="152"/>
      <c r="W93" s="152"/>
    </row>
    <row r="94" spans="2:23" ht="21" x14ac:dyDescent="0.35">
      <c r="C94" s="156"/>
      <c r="D94" s="156"/>
      <c r="E94" s="156"/>
      <c r="F94" s="157"/>
      <c r="G94" s="153"/>
      <c r="H94" s="152"/>
      <c r="I94" s="152"/>
      <c r="J94" s="152"/>
      <c r="K94" s="152"/>
      <c r="L94" s="152"/>
      <c r="M94" s="152"/>
      <c r="N94" s="152"/>
      <c r="O94" s="152"/>
      <c r="P94" s="152"/>
      <c r="Q94" s="152"/>
      <c r="R94" s="152"/>
      <c r="S94" s="152"/>
      <c r="T94" s="152"/>
      <c r="U94" s="152"/>
      <c r="V94" s="152"/>
      <c r="W94" s="152"/>
    </row>
    <row r="95" spans="2:23" ht="103.5" customHeight="1" x14ac:dyDescent="0.35">
      <c r="C95" s="289" t="s">
        <v>278</v>
      </c>
      <c r="D95" s="289"/>
      <c r="E95" s="289"/>
      <c r="F95" s="289"/>
      <c r="G95" s="154"/>
      <c r="H95" s="155"/>
      <c r="I95" s="155"/>
      <c r="J95" s="155"/>
      <c r="K95" s="155"/>
      <c r="L95" s="261" t="s">
        <v>29</v>
      </c>
      <c r="M95" s="262"/>
      <c r="N95" s="262"/>
      <c r="O95" s="262"/>
      <c r="P95" s="262"/>
      <c r="Q95" s="262"/>
      <c r="R95" s="155"/>
      <c r="S95" s="155"/>
      <c r="T95" s="155"/>
      <c r="U95" s="263" t="s">
        <v>359</v>
      </c>
      <c r="V95" s="264"/>
      <c r="W95" s="264"/>
    </row>
    <row r="96" spans="2:23" ht="21" x14ac:dyDescent="0.35">
      <c r="C96" s="152"/>
      <c r="D96" s="152"/>
      <c r="E96" s="152"/>
      <c r="F96" s="152"/>
      <c r="G96" s="152"/>
      <c r="H96" s="152"/>
      <c r="I96" s="152"/>
      <c r="J96" s="152"/>
      <c r="K96" s="152"/>
      <c r="L96" s="152"/>
      <c r="M96" s="152"/>
      <c r="N96" s="152"/>
      <c r="O96" s="152"/>
      <c r="P96" s="152"/>
      <c r="Q96" s="152"/>
      <c r="R96" s="152"/>
      <c r="S96" s="152"/>
      <c r="T96" s="152"/>
      <c r="U96" s="152"/>
      <c r="V96" s="152"/>
      <c r="W96" s="152"/>
    </row>
    <row r="98" spans="1:23" hidden="1" x14ac:dyDescent="0.25"/>
    <row r="99" spans="1:23" ht="15.75" hidden="1" thickBot="1" x14ac:dyDescent="0.3">
      <c r="A99" t="s">
        <v>293</v>
      </c>
    </row>
    <row r="100" spans="1:23" ht="15.75" hidden="1" thickBot="1" x14ac:dyDescent="0.3">
      <c r="E100" s="249" t="s">
        <v>30</v>
      </c>
      <c r="F100" s="250"/>
      <c r="G100" s="250"/>
      <c r="H100" s="250"/>
      <c r="I100" s="250"/>
      <c r="J100" s="250"/>
      <c r="K100" s="250"/>
      <c r="L100" s="250"/>
      <c r="M100" s="250"/>
      <c r="N100" s="250"/>
      <c r="O100" s="250"/>
      <c r="P100" s="250"/>
      <c r="Q100" s="250"/>
      <c r="R100" s="250"/>
      <c r="S100" s="250"/>
      <c r="T100" s="250"/>
      <c r="U100" s="250"/>
      <c r="V100" s="250"/>
      <c r="W100" s="251"/>
    </row>
    <row r="101" spans="1:23" ht="15.75" hidden="1" thickBot="1" x14ac:dyDescent="0.3">
      <c r="E101" s="252" t="s">
        <v>31</v>
      </c>
      <c r="F101" s="252" t="s">
        <v>32</v>
      </c>
      <c r="G101" s="243" t="s">
        <v>33</v>
      </c>
      <c r="H101" s="244"/>
      <c r="I101" s="244"/>
      <c r="J101" s="245"/>
      <c r="K101" s="243" t="s">
        <v>34</v>
      </c>
      <c r="L101" s="244"/>
      <c r="M101" s="244"/>
      <c r="N101" s="245"/>
      <c r="O101" s="246" t="s">
        <v>35</v>
      </c>
      <c r="P101" s="247"/>
      <c r="Q101" s="247"/>
      <c r="R101" s="248"/>
      <c r="S101" s="246" t="s">
        <v>36</v>
      </c>
      <c r="T101" s="247"/>
      <c r="U101" s="247"/>
      <c r="V101" s="248"/>
      <c r="W101" s="254" t="s">
        <v>10</v>
      </c>
    </row>
    <row r="102" spans="1:23" ht="29.25" hidden="1" thickBot="1" x14ac:dyDescent="0.3">
      <c r="E102" s="253"/>
      <c r="F102" s="253"/>
      <c r="G102" s="15" t="s">
        <v>37</v>
      </c>
      <c r="H102" s="16" t="s">
        <v>38</v>
      </c>
      <c r="I102" s="17" t="s">
        <v>39</v>
      </c>
      <c r="J102" s="18" t="s">
        <v>40</v>
      </c>
      <c r="K102" s="15" t="s">
        <v>37</v>
      </c>
      <c r="L102" s="16" t="s">
        <v>38</v>
      </c>
      <c r="M102" s="17" t="s">
        <v>39</v>
      </c>
      <c r="N102" s="18" t="s">
        <v>40</v>
      </c>
      <c r="O102" s="15" t="s">
        <v>14</v>
      </c>
      <c r="P102" s="19" t="s">
        <v>15</v>
      </c>
      <c r="Q102" s="20" t="s">
        <v>16</v>
      </c>
      <c r="R102" s="21" t="s">
        <v>17</v>
      </c>
      <c r="S102" s="22" t="s">
        <v>14</v>
      </c>
      <c r="T102" s="23" t="s">
        <v>15</v>
      </c>
      <c r="U102" s="20" t="s">
        <v>16</v>
      </c>
      <c r="V102" s="23" t="s">
        <v>17</v>
      </c>
      <c r="W102" s="255"/>
    </row>
    <row r="103" spans="1:23" ht="15.75" hidden="1" thickBot="1" x14ac:dyDescent="0.3">
      <c r="E103" s="233"/>
      <c r="F103" s="234"/>
      <c r="G103" s="62"/>
      <c r="H103" s="63"/>
      <c r="I103" s="63"/>
      <c r="J103" s="64"/>
      <c r="K103" s="62"/>
      <c r="L103" s="63"/>
      <c r="M103" s="63"/>
      <c r="N103" s="65"/>
      <c r="O103" s="61" t="str">
        <f>IFERROR((K103/G103),"100%")</f>
        <v>100%</v>
      </c>
      <c r="P103" s="37" t="str">
        <f>IFERROR((L103/H103),"100%")</f>
        <v>100%</v>
      </c>
      <c r="Q103" s="37" t="str">
        <f>IFERROR((M103/I103),"100%")</f>
        <v>100%</v>
      </c>
      <c r="R103" s="38" t="str">
        <f>IFERROR((N103/J103),"100%")</f>
        <v>100%</v>
      </c>
      <c r="S103" s="61" t="str">
        <f>IFERROR(((K103)/(G103)),"100%")</f>
        <v>100%</v>
      </c>
      <c r="T103" s="61" t="str">
        <f>IFERROR(((L103+M103)/(H103+I103)),"100%")</f>
        <v>100%</v>
      </c>
      <c r="U103" s="37" t="str">
        <f>IFERROR(((L103+M103+N103)/(H103+I103+J103)),"100%")</f>
        <v>100%</v>
      </c>
      <c r="V103" s="38" t="str">
        <f>IFERROR(((L103+M103+N103+O103)/(H103+I103+J103+K103)),"100%")</f>
        <v>100%</v>
      </c>
      <c r="W103" s="69"/>
    </row>
    <row r="104" spans="1:23" ht="71.25" hidden="1" x14ac:dyDescent="0.25">
      <c r="E104" s="30" t="s">
        <v>185</v>
      </c>
      <c r="F104" s="24">
        <v>6500000</v>
      </c>
      <c r="G104" s="46">
        <v>1500800</v>
      </c>
      <c r="H104" s="47">
        <v>1683700</v>
      </c>
      <c r="I104" s="47">
        <v>1736200</v>
      </c>
      <c r="J104" s="48">
        <v>1579300</v>
      </c>
      <c r="K104" s="46">
        <v>1060168.52</v>
      </c>
      <c r="L104" s="49">
        <v>2173843.66</v>
      </c>
      <c r="M104" s="49"/>
      <c r="N104" s="50"/>
      <c r="O104" s="61">
        <f t="shared" ref="O104:P106" si="61">IFERROR(K104/G104,"100"%)</f>
        <v>0.70640226545842222</v>
      </c>
      <c r="P104" s="37">
        <f t="shared" si="61"/>
        <v>1.2911110411593516</v>
      </c>
      <c r="Q104" s="54"/>
      <c r="R104" s="54"/>
      <c r="S104" s="39">
        <f>IFERROR(K104/G104,"100%")</f>
        <v>0.70640226545842222</v>
      </c>
      <c r="T104" s="61">
        <f>IFERROR(((K104+L104)/(G104+H104)),"100%")</f>
        <v>1.0155478662270372</v>
      </c>
      <c r="U104" s="54"/>
      <c r="V104" s="54"/>
      <c r="W104" s="34" t="s">
        <v>286</v>
      </c>
    </row>
    <row r="105" spans="1:23" ht="75" hidden="1" x14ac:dyDescent="0.25">
      <c r="E105" s="31" t="s">
        <v>186</v>
      </c>
      <c r="F105" s="25">
        <v>5700000</v>
      </c>
      <c r="G105" s="51">
        <v>899000</v>
      </c>
      <c r="H105" s="52">
        <v>1677000</v>
      </c>
      <c r="I105" s="52">
        <v>1739000</v>
      </c>
      <c r="J105" s="53">
        <v>1385000</v>
      </c>
      <c r="K105" s="51">
        <v>899000</v>
      </c>
      <c r="L105" s="54">
        <v>1604434.64</v>
      </c>
      <c r="M105" s="54">
        <v>1630396.07</v>
      </c>
      <c r="N105" s="55"/>
      <c r="O105" s="61">
        <f t="shared" si="61"/>
        <v>1</v>
      </c>
      <c r="P105" s="61">
        <f t="shared" si="61"/>
        <v>0.95672906380441258</v>
      </c>
      <c r="Q105" s="54"/>
      <c r="R105" s="54"/>
      <c r="S105" s="39">
        <f>IFERROR(K105/G105,"100%")</f>
        <v>1</v>
      </c>
      <c r="T105" s="61">
        <f>IFERROR(((K105+L105)/(G105+H105)),"100%")</f>
        <v>0.97183021739130426</v>
      </c>
      <c r="U105" s="37"/>
      <c r="V105" s="54"/>
      <c r="W105" s="159" t="s">
        <v>285</v>
      </c>
    </row>
    <row r="106" spans="1:23" ht="45" hidden="1" x14ac:dyDescent="0.25">
      <c r="E106" s="31" t="s">
        <v>68</v>
      </c>
      <c r="F106" s="25">
        <v>320371.18</v>
      </c>
      <c r="G106" s="51">
        <v>150744.5</v>
      </c>
      <c r="H106" s="52">
        <v>169626.68</v>
      </c>
      <c r="I106" s="52"/>
      <c r="J106" s="53"/>
      <c r="K106" s="54">
        <v>150744.5</v>
      </c>
      <c r="L106" s="54">
        <v>169626.68</v>
      </c>
      <c r="M106" s="54"/>
      <c r="N106" s="54"/>
      <c r="O106" s="61">
        <f t="shared" si="61"/>
        <v>1</v>
      </c>
      <c r="P106" s="61">
        <f t="shared" si="61"/>
        <v>1</v>
      </c>
      <c r="Q106" s="96"/>
      <c r="R106" s="96"/>
      <c r="S106" s="54"/>
      <c r="T106" s="54"/>
      <c r="U106" s="54"/>
      <c r="V106" s="54"/>
      <c r="W106" s="123"/>
    </row>
    <row r="107" spans="1:23" ht="45" hidden="1" x14ac:dyDescent="0.25">
      <c r="E107" s="91" t="s">
        <v>92</v>
      </c>
      <c r="F107" s="92">
        <v>120500000</v>
      </c>
      <c r="G107" s="93">
        <v>29952898</v>
      </c>
      <c r="H107" s="94">
        <v>29765234</v>
      </c>
      <c r="I107" s="94">
        <v>31200909</v>
      </c>
      <c r="J107" s="95">
        <v>29580959</v>
      </c>
      <c r="K107" s="93">
        <v>29952898</v>
      </c>
      <c r="L107" s="54">
        <v>29765234</v>
      </c>
      <c r="M107" s="54">
        <v>31200909</v>
      </c>
      <c r="N107" s="54"/>
      <c r="O107" s="61">
        <f t="shared" ref="O107" si="62">IFERROR((K107/G107),"100%")</f>
        <v>1</v>
      </c>
      <c r="P107" s="61">
        <f>IFERROR((L107/H107),"100%")</f>
        <v>1</v>
      </c>
      <c r="Q107" s="96"/>
      <c r="R107" s="96"/>
      <c r="S107" s="39">
        <f>IFERROR(K107/G107,"100%")</f>
        <v>1</v>
      </c>
      <c r="T107" s="61">
        <f>IFERROR(((K107+L107)/(G107+H107)),"100%")</f>
        <v>1</v>
      </c>
      <c r="U107" s="54"/>
      <c r="V107" s="54"/>
      <c r="W107" s="123" t="s">
        <v>284</v>
      </c>
    </row>
    <row r="108" spans="1:23" ht="30" hidden="1" x14ac:dyDescent="0.25">
      <c r="E108" s="91" t="s">
        <v>93</v>
      </c>
      <c r="F108" s="92"/>
      <c r="G108" s="93"/>
      <c r="H108" s="94"/>
      <c r="I108" s="94"/>
      <c r="J108" s="95"/>
      <c r="K108" s="93"/>
      <c r="L108" s="54"/>
      <c r="M108" s="54"/>
      <c r="N108" s="54"/>
      <c r="O108" s="96"/>
      <c r="P108" s="96"/>
      <c r="Q108" s="96"/>
      <c r="R108" s="96"/>
      <c r="S108" s="54"/>
      <c r="T108" s="54"/>
      <c r="U108" s="54"/>
      <c r="V108" s="54"/>
      <c r="W108" s="123"/>
    </row>
    <row r="109" spans="1:23" ht="60" hidden="1" x14ac:dyDescent="0.25">
      <c r="E109" s="91" t="s">
        <v>94</v>
      </c>
      <c r="F109" s="92">
        <v>100000</v>
      </c>
      <c r="G109" s="93">
        <v>32247</v>
      </c>
      <c r="H109" s="94">
        <v>21112</v>
      </c>
      <c r="I109" s="94">
        <v>25087</v>
      </c>
      <c r="J109" s="95">
        <v>21554</v>
      </c>
      <c r="K109" s="93">
        <v>0</v>
      </c>
      <c r="L109" s="54">
        <v>0</v>
      </c>
      <c r="M109" s="54" t="s">
        <v>296</v>
      </c>
      <c r="N109" s="54"/>
      <c r="O109" s="61">
        <f>IFERROR((K109/G109),"100%")</f>
        <v>0</v>
      </c>
      <c r="P109" s="61">
        <f>IFERROR((L109/H109),"100%")</f>
        <v>0</v>
      </c>
      <c r="Q109" s="37" t="str">
        <f>IFERROR((M109/I109),"100%")</f>
        <v>100%</v>
      </c>
      <c r="R109" s="96"/>
      <c r="S109" s="39">
        <f t="shared" ref="S109:S115" si="63">IFERROR(K109/G109,"100%")</f>
        <v>0</v>
      </c>
      <c r="T109" s="61">
        <f>IFERROR(((K109+L109)/(G109+H109)),"100%")</f>
        <v>0</v>
      </c>
      <c r="U109" s="37" t="str">
        <f t="shared" ref="U109:U115" si="64">IFERROR(((K109+L109+M109)/(G109+H109+I109)),"100%")</f>
        <v>100%</v>
      </c>
      <c r="V109" s="54"/>
      <c r="W109" s="123" t="s">
        <v>297</v>
      </c>
    </row>
    <row r="110" spans="1:23" ht="45" hidden="1" x14ac:dyDescent="0.25">
      <c r="E110" s="91" t="s">
        <v>104</v>
      </c>
      <c r="F110" s="92">
        <v>1400000</v>
      </c>
      <c r="G110" s="93">
        <v>389800</v>
      </c>
      <c r="H110" s="94">
        <v>327600</v>
      </c>
      <c r="I110" s="94">
        <v>393400</v>
      </c>
      <c r="J110" s="95">
        <v>289200</v>
      </c>
      <c r="K110" s="93">
        <v>482195.20000000001</v>
      </c>
      <c r="L110" s="54">
        <v>524590.87</v>
      </c>
      <c r="M110" s="54">
        <v>419389.84</v>
      </c>
      <c r="N110" s="54"/>
      <c r="O110" s="61">
        <f t="shared" ref="O110" si="65">IFERROR(K110/G110,"100"%)</f>
        <v>1.2370323242688559</v>
      </c>
      <c r="P110" s="61">
        <f>IFERROR(L110/H110,"100"%)</f>
        <v>1.601315231990232</v>
      </c>
      <c r="Q110" s="37">
        <f t="shared" ref="Q110:Q115" si="66">IFERROR((M110/I110),"100%")</f>
        <v>1.0660646670055924</v>
      </c>
      <c r="R110" s="96"/>
      <c r="S110" s="39">
        <f t="shared" si="63"/>
        <v>1.2370323242688559</v>
      </c>
      <c r="T110" s="61">
        <f>IFERROR(((K110+L110)/(G110+H110)),"100%")</f>
        <v>1.4033817535545026</v>
      </c>
      <c r="U110" s="37">
        <f t="shared" si="64"/>
        <v>1.283917815988477</v>
      </c>
      <c r="V110" s="54"/>
      <c r="W110" s="123" t="s">
        <v>298</v>
      </c>
    </row>
    <row r="111" spans="1:23" ht="60" hidden="1" x14ac:dyDescent="0.25">
      <c r="E111" s="91" t="s">
        <v>113</v>
      </c>
      <c r="F111" s="92">
        <v>1600000</v>
      </c>
      <c r="G111" s="93">
        <v>314500</v>
      </c>
      <c r="H111" s="94">
        <v>561500</v>
      </c>
      <c r="I111" s="94">
        <v>360500</v>
      </c>
      <c r="J111" s="95">
        <v>363500</v>
      </c>
      <c r="K111" s="93">
        <v>229298.71</v>
      </c>
      <c r="L111" s="54">
        <v>376722.88</v>
      </c>
      <c r="M111" s="96">
        <v>599145.24</v>
      </c>
      <c r="N111" s="97"/>
      <c r="O111" s="61">
        <f>IFERROR((K111/G111),"100%")</f>
        <v>0.72908969793322731</v>
      </c>
      <c r="P111" s="61">
        <f>IFERROR(L111/H111,"100"%)</f>
        <v>0.67092231522707035</v>
      </c>
      <c r="Q111" s="37">
        <f t="shared" si="66"/>
        <v>1.6619840221914008</v>
      </c>
      <c r="R111" s="96"/>
      <c r="S111" s="39">
        <f t="shared" si="63"/>
        <v>0.72908969793322731</v>
      </c>
      <c r="T111" s="61">
        <f>IFERROR(((K111+L111)/(G111+H111)),"100%")</f>
        <v>0.69180546803652965</v>
      </c>
      <c r="U111" s="37">
        <f t="shared" si="64"/>
        <v>0.97465978972907408</v>
      </c>
      <c r="V111" s="96"/>
      <c r="W111" s="123" t="s">
        <v>299</v>
      </c>
    </row>
    <row r="112" spans="1:23" ht="130.5" hidden="1" thickBot="1" x14ac:dyDescent="0.3">
      <c r="E112" s="91" t="s">
        <v>140</v>
      </c>
      <c r="F112" s="92">
        <v>465523</v>
      </c>
      <c r="G112" s="93">
        <v>162037.92000000001</v>
      </c>
      <c r="H112" s="94">
        <v>107043.8</v>
      </c>
      <c r="I112" s="94">
        <v>113484.1</v>
      </c>
      <c r="J112" s="95">
        <v>82957.179999999993</v>
      </c>
      <c r="K112" s="93">
        <v>154444.65</v>
      </c>
      <c r="L112" s="54">
        <v>114637.07</v>
      </c>
      <c r="M112" s="96">
        <v>108559.86</v>
      </c>
      <c r="N112" s="97"/>
      <c r="O112" s="61">
        <f>IFERROR((K112/G112),"100%")</f>
        <v>0.95313893192408283</v>
      </c>
      <c r="P112" s="61">
        <f>IFERROR(L112/H112,"100"%)</f>
        <v>1.0709361027915676</v>
      </c>
      <c r="Q112" s="37">
        <f t="shared" si="66"/>
        <v>0.95660854692419461</v>
      </c>
      <c r="R112" s="96"/>
      <c r="S112" s="39">
        <f t="shared" si="63"/>
        <v>0.95313893192408283</v>
      </c>
      <c r="T112" s="61">
        <f>IFERROR(((K112+L112)/(G112+H112)),"100%")</f>
        <v>0.99999999999999978</v>
      </c>
      <c r="U112" s="37">
        <f t="shared" si="64"/>
        <v>0.9871283848619824</v>
      </c>
      <c r="V112" s="54"/>
      <c r="W112" s="160" t="s">
        <v>300</v>
      </c>
    </row>
    <row r="113" spans="5:23" ht="43.5" hidden="1" customHeight="1" x14ac:dyDescent="0.25">
      <c r="E113" s="91" t="s">
        <v>141</v>
      </c>
      <c r="F113" s="92">
        <v>7152315</v>
      </c>
      <c r="G113" s="93">
        <v>1691166</v>
      </c>
      <c r="H113" s="94">
        <v>1641085</v>
      </c>
      <c r="I113" s="94">
        <v>1646409</v>
      </c>
      <c r="J113" s="95">
        <v>2173655</v>
      </c>
      <c r="K113" s="93">
        <v>1536507</v>
      </c>
      <c r="L113" s="54">
        <v>1394403.41</v>
      </c>
      <c r="M113" s="96">
        <v>1443914.66</v>
      </c>
      <c r="N113" s="97"/>
      <c r="O113" s="61">
        <f>IFERROR((K113/G113),"100%")</f>
        <v>0.9085488946679392</v>
      </c>
      <c r="P113" s="61">
        <f>IFERROR(L113/H113,"100"%)</f>
        <v>0.84968384331098024</v>
      </c>
      <c r="Q113" s="37">
        <f t="shared" si="66"/>
        <v>0.87700848331125492</v>
      </c>
      <c r="R113" s="96"/>
      <c r="S113" s="39">
        <f t="shared" si="63"/>
        <v>0.9085488946679392</v>
      </c>
      <c r="T113" s="61">
        <f>IFERROR(((K113+L113)/(G113+H113)),"100%")</f>
        <v>0.87955871571499267</v>
      </c>
      <c r="U113" s="37">
        <f t="shared" si="64"/>
        <v>0.87871537120429999</v>
      </c>
      <c r="V113" s="54"/>
      <c r="W113" s="34" t="s">
        <v>310</v>
      </c>
    </row>
    <row r="114" spans="5:23" ht="30" hidden="1" x14ac:dyDescent="0.25">
      <c r="E114" s="91" t="s">
        <v>183</v>
      </c>
      <c r="F114" s="92">
        <v>13226826.07</v>
      </c>
      <c r="G114" s="93">
        <v>2840360.07</v>
      </c>
      <c r="H114" s="94">
        <v>3139697</v>
      </c>
      <c r="I114" s="94">
        <v>3293565</v>
      </c>
      <c r="J114" s="95">
        <v>3953204</v>
      </c>
      <c r="K114" s="93">
        <v>3282184.47</v>
      </c>
      <c r="L114" s="54">
        <v>3031468.66</v>
      </c>
      <c r="M114" s="96">
        <v>3225855.23</v>
      </c>
      <c r="N114" s="97"/>
      <c r="O114" s="61">
        <f>IFERROR((K114/G114),"100%")</f>
        <v>1.1555522501060933</v>
      </c>
      <c r="P114" s="61">
        <f>IFERROR(L114/H114,"100"%)</f>
        <v>0.96552904945923135</v>
      </c>
      <c r="Q114" s="37">
        <f t="shared" si="66"/>
        <v>0.97944179938759368</v>
      </c>
      <c r="R114" s="96"/>
      <c r="S114" s="39">
        <f t="shared" si="63"/>
        <v>1.1555522501060933</v>
      </c>
      <c r="T114" s="61" t="str">
        <f>IFERROR(((K114+L114)/(S113G112+H114)),"100%")</f>
        <v>100%</v>
      </c>
      <c r="U114" s="37">
        <f t="shared" si="64"/>
        <v>1.0286712449561795</v>
      </c>
      <c r="V114" s="54"/>
      <c r="W114" s="147" t="s">
        <v>306</v>
      </c>
    </row>
    <row r="115" spans="5:23" ht="75.75" hidden="1" thickBot="1" x14ac:dyDescent="0.3">
      <c r="E115" s="32" t="s">
        <v>184</v>
      </c>
      <c r="F115" s="33">
        <v>250000</v>
      </c>
      <c r="G115" s="56">
        <v>27000</v>
      </c>
      <c r="H115" s="57">
        <v>66000</v>
      </c>
      <c r="I115" s="57">
        <v>90000</v>
      </c>
      <c r="J115" s="58">
        <v>67000</v>
      </c>
      <c r="K115" s="56">
        <v>13020.96</v>
      </c>
      <c r="L115" s="59">
        <v>71444.53</v>
      </c>
      <c r="M115" s="59">
        <v>30977.94</v>
      </c>
      <c r="N115" s="60"/>
      <c r="O115" s="124">
        <f>IFERROR((K115/G115),"100%")</f>
        <v>0.48225777777777773</v>
      </c>
      <c r="P115" s="124">
        <f>IFERROR((L115/H115),"100%")</f>
        <v>1.0824928787878787</v>
      </c>
      <c r="Q115" s="37">
        <f t="shared" si="66"/>
        <v>0.3441993333333333</v>
      </c>
      <c r="R115" s="59"/>
      <c r="S115" s="125">
        <f t="shared" si="63"/>
        <v>0.48225777777777773</v>
      </c>
      <c r="T115" s="61">
        <f>IFERROR(((K115+L115)/(G115+H115)),"100%")</f>
        <v>0.90823107526881708</v>
      </c>
      <c r="U115" s="37">
        <f t="shared" si="64"/>
        <v>0.63083841530054641</v>
      </c>
      <c r="V115" s="59"/>
      <c r="W115" s="148" t="s">
        <v>305</v>
      </c>
    </row>
    <row r="116" spans="5:23" hidden="1" x14ac:dyDescent="0.25"/>
    <row r="117" spans="5:23" hidden="1" x14ac:dyDescent="0.25"/>
    <row r="118" spans="5:23" hidden="1" x14ac:dyDescent="0.25"/>
  </sheetData>
  <mergeCells count="35">
    <mergeCell ref="P11:S11"/>
    <mergeCell ref="T11:V11"/>
    <mergeCell ref="B11:B12"/>
    <mergeCell ref="C11:C12"/>
    <mergeCell ref="D11:F11"/>
    <mergeCell ref="G11:K11"/>
    <mergeCell ref="L95:Q95"/>
    <mergeCell ref="U95:W95"/>
    <mergeCell ref="C13:C15"/>
    <mergeCell ref="C87:F87"/>
    <mergeCell ref="B16:F16"/>
    <mergeCell ref="B13:B15"/>
    <mergeCell ref="B36:B38"/>
    <mergeCell ref="C36:C38"/>
    <mergeCell ref="B41:B42"/>
    <mergeCell ref="C41:C42"/>
    <mergeCell ref="C61:C62"/>
    <mergeCell ref="B61:B62"/>
    <mergeCell ref="C95:F95"/>
    <mergeCell ref="E103:F103"/>
    <mergeCell ref="E2:S2"/>
    <mergeCell ref="E3:S3"/>
    <mergeCell ref="E4:S4"/>
    <mergeCell ref="L11:O11"/>
    <mergeCell ref="E5:S5"/>
    <mergeCell ref="K101:N101"/>
    <mergeCell ref="O101:R101"/>
    <mergeCell ref="S101:V101"/>
    <mergeCell ref="E100:W100"/>
    <mergeCell ref="E101:E102"/>
    <mergeCell ref="W101:W102"/>
    <mergeCell ref="F101:F102"/>
    <mergeCell ref="G101:J101"/>
    <mergeCell ref="G10:V10"/>
    <mergeCell ref="W11:W12"/>
  </mergeCells>
  <conditionalFormatting sqref="G103:J115">
    <cfRule type="containsBlanks" dxfId="156" priority="634">
      <formula>LEN(TRIM(G103))=0</formula>
    </cfRule>
  </conditionalFormatting>
  <conditionalFormatting sqref="H17:K35 H45:K86">
    <cfRule type="containsBlanks" dxfId="155" priority="75">
      <formula>LEN(TRIM(H17))=0</formula>
    </cfRule>
  </conditionalFormatting>
  <conditionalFormatting sqref="K110">
    <cfRule type="containsBlanks" dxfId="154" priority="675">
      <formula>LEN(TRIM(K110))=0</formula>
    </cfRule>
  </conditionalFormatting>
  <conditionalFormatting sqref="K111">
    <cfRule type="containsBlanks" dxfId="153" priority="635">
      <formula>LEN(TRIM(K111))=0</formula>
    </cfRule>
  </conditionalFormatting>
  <conditionalFormatting sqref="K103:N109">
    <cfRule type="containsBlanks" dxfId="152" priority="715">
      <formula>LEN(TRIM(K103))=0</formula>
    </cfRule>
  </conditionalFormatting>
  <conditionalFormatting sqref="K112:N115">
    <cfRule type="containsBlanks" dxfId="151" priority="940">
      <formula>LEN(TRIM(K112))=0</formula>
    </cfRule>
  </conditionalFormatting>
  <conditionalFormatting sqref="L110:N111">
    <cfRule type="containsBlanks" dxfId="150" priority="617">
      <formula>LEN(TRIM(L110))=0</formula>
    </cfRule>
  </conditionalFormatting>
  <conditionalFormatting sqref="L17:O35 L45:O86">
    <cfRule type="containsBlanks" dxfId="149" priority="68">
      <formula>LEN(TRIM(L17))=0</formula>
    </cfRule>
  </conditionalFormatting>
  <conditionalFormatting sqref="P13:P14">
    <cfRule type="containsBlanks" dxfId="148" priority="117">
      <formula>LEN(TRIM(P13))=0</formula>
    </cfRule>
  </conditionalFormatting>
  <conditionalFormatting sqref="O104:P107">
    <cfRule type="cellIs" dxfId="147" priority="203" stopIfTrue="1" operator="equal">
      <formula>"100%"</formula>
    </cfRule>
    <cfRule type="cellIs" dxfId="146" priority="207" stopIfTrue="1" operator="greaterThanOrEqual">
      <formula>1.2</formula>
    </cfRule>
    <cfRule type="cellIs" dxfId="145" priority="206" stopIfTrue="1" operator="between">
      <formula>0.7</formula>
      <formula>1.2</formula>
    </cfRule>
    <cfRule type="containsBlanks" dxfId="144" priority="208" stopIfTrue="1">
      <formula>LEN(TRIM(O104))=0</formula>
    </cfRule>
    <cfRule type="cellIs" dxfId="143" priority="205" stopIfTrue="1" operator="between">
      <formula>0.5</formula>
      <formula>0.7</formula>
    </cfRule>
    <cfRule type="cellIs" dxfId="142" priority="204" stopIfTrue="1" operator="lessThan">
      <formula>0.5</formula>
    </cfRule>
  </conditionalFormatting>
  <conditionalFormatting sqref="O109:Q115">
    <cfRule type="containsBlanks" dxfId="141" priority="136" stopIfTrue="1">
      <formula>LEN(TRIM(O109))=0</formula>
    </cfRule>
    <cfRule type="cellIs" dxfId="140" priority="134" stopIfTrue="1" operator="between">
      <formula>0.7</formula>
      <formula>1.2</formula>
    </cfRule>
    <cfRule type="cellIs" dxfId="139" priority="133" stopIfTrue="1" operator="between">
      <formula>0.5</formula>
      <formula>0.7</formula>
    </cfRule>
    <cfRule type="cellIs" dxfId="138" priority="132" stopIfTrue="1" operator="lessThan">
      <formula>0.5</formula>
    </cfRule>
    <cfRule type="cellIs" dxfId="137" priority="131" stopIfTrue="1" operator="equal">
      <formula>"100%"</formula>
    </cfRule>
    <cfRule type="cellIs" dxfId="136" priority="135" stopIfTrue="1" operator="greaterThanOrEqual">
      <formula>1.2</formula>
    </cfRule>
  </conditionalFormatting>
  <conditionalFormatting sqref="O103:V103">
    <cfRule type="containsBlanks" dxfId="135" priority="802" stopIfTrue="1">
      <formula>LEN(TRIM(O103))=0</formula>
    </cfRule>
    <cfRule type="cellIs" dxfId="134" priority="799" stopIfTrue="1" operator="between">
      <formula>0.5</formula>
      <formula>0.7</formula>
    </cfRule>
    <cfRule type="cellIs" dxfId="133" priority="797" stopIfTrue="1" operator="equal">
      <formula>"100%"</formula>
    </cfRule>
    <cfRule type="cellIs" dxfId="132" priority="798" stopIfTrue="1" operator="lessThan">
      <formula>0.5</formula>
    </cfRule>
    <cfRule type="cellIs" dxfId="131" priority="800" stopIfTrue="1" operator="between">
      <formula>0.7</formula>
      <formula>1.2</formula>
    </cfRule>
    <cfRule type="cellIs" dxfId="130" priority="801" stopIfTrue="1" operator="greaterThanOrEqual">
      <formula>1.2</formula>
    </cfRule>
  </conditionalFormatting>
  <conditionalFormatting sqref="O108:V108">
    <cfRule type="containsBlanks" dxfId="129" priority="590">
      <formula>LEN(TRIM(O108))=0</formula>
    </cfRule>
  </conditionalFormatting>
  <conditionalFormatting sqref="P13:P14">
    <cfRule type="cellIs" dxfId="128" priority="118" stopIfTrue="1" operator="equal">
      <formula>"100%"</formula>
    </cfRule>
    <cfRule type="cellIs" dxfId="127" priority="119" stopIfTrue="1" operator="lessThan">
      <formula>0.5</formula>
    </cfRule>
    <cfRule type="cellIs" dxfId="126" priority="120" stopIfTrue="1" operator="between">
      <formula>0.5</formula>
      <formula>0.7</formula>
    </cfRule>
    <cfRule type="cellIs" dxfId="125" priority="122" stopIfTrue="1" operator="greaterThanOrEqual">
      <formula>1.2</formula>
    </cfRule>
    <cfRule type="containsBlanks" dxfId="124" priority="123" stopIfTrue="1">
      <formula>LEN(TRIM(P13))=0</formula>
    </cfRule>
    <cfRule type="cellIs" dxfId="123" priority="121" stopIfTrue="1" operator="between">
      <formula>0.7</formula>
      <formula>1.2</formula>
    </cfRule>
  </conditionalFormatting>
  <conditionalFormatting sqref="P15">
    <cfRule type="containsBlanks" dxfId="122" priority="110">
      <formula>LEN(TRIM(P15))=0</formula>
    </cfRule>
  </conditionalFormatting>
  <conditionalFormatting sqref="P15:P16">
    <cfRule type="cellIs" dxfId="121" priority="113" stopIfTrue="1" operator="between">
      <formula>0.5</formula>
      <formula>0.7</formula>
    </cfRule>
    <cfRule type="cellIs" dxfId="120" priority="112" stopIfTrue="1" operator="lessThan">
      <formula>0.5</formula>
    </cfRule>
    <cfRule type="cellIs" dxfId="119" priority="111" stopIfTrue="1" operator="equal">
      <formula>"100%"</formula>
    </cfRule>
    <cfRule type="containsBlanks" dxfId="118" priority="116" stopIfTrue="1">
      <formula>LEN(TRIM(P15))=0</formula>
    </cfRule>
    <cfRule type="cellIs" dxfId="117" priority="115" stopIfTrue="1" operator="greaterThanOrEqual">
      <formula>1.2</formula>
    </cfRule>
    <cfRule type="cellIs" dxfId="116" priority="114" stopIfTrue="1" operator="between">
      <formula>0.7</formula>
      <formula>1.2</formula>
    </cfRule>
  </conditionalFormatting>
  <conditionalFormatting sqref="P17">
    <cfRule type="cellIs" dxfId="115" priority="104" stopIfTrue="1" operator="equal">
      <formula>"100%"</formula>
    </cfRule>
    <cfRule type="cellIs" dxfId="114" priority="108" stopIfTrue="1" operator="greaterThanOrEqual">
      <formula>1.2</formula>
    </cfRule>
    <cfRule type="cellIs" dxfId="113" priority="105" stopIfTrue="1" operator="lessThan">
      <formula>0.5</formula>
    </cfRule>
    <cfRule type="cellIs" dxfId="112" priority="106" stopIfTrue="1" operator="between">
      <formula>0.5</formula>
      <formula>0.7</formula>
    </cfRule>
    <cfRule type="cellIs" dxfId="111" priority="107" stopIfTrue="1" operator="between">
      <formula>0.7</formula>
      <formula>1.2</formula>
    </cfRule>
    <cfRule type="containsBlanks" dxfId="110" priority="109" stopIfTrue="1">
      <formula>LEN(TRIM(P17))=0</formula>
    </cfRule>
  </conditionalFormatting>
  <conditionalFormatting sqref="P18:R35">
    <cfRule type="cellIs" dxfId="109" priority="225" stopIfTrue="1" operator="between">
      <formula>0.5</formula>
      <formula>0.7</formula>
    </cfRule>
    <cfRule type="cellIs" dxfId="108" priority="223" stopIfTrue="1" operator="equal">
      <formula>"100%"</formula>
    </cfRule>
    <cfRule type="cellIs" dxfId="107" priority="224" stopIfTrue="1" operator="lessThan">
      <formula>0.5</formula>
    </cfRule>
    <cfRule type="cellIs" dxfId="106" priority="226" stopIfTrue="1" operator="between">
      <formula>0.7</formula>
      <formula>1.2</formula>
    </cfRule>
    <cfRule type="cellIs" dxfId="105" priority="227" stopIfTrue="1" operator="greaterThanOrEqual">
      <formula>1.2</formula>
    </cfRule>
    <cfRule type="containsBlanks" dxfId="104" priority="228" stopIfTrue="1">
      <formula>LEN(TRIM(P18))=0</formula>
    </cfRule>
  </conditionalFormatting>
  <conditionalFormatting sqref="P36:R86 S36:S44">
    <cfRule type="cellIs" dxfId="103" priority="19" stopIfTrue="1" operator="greaterThanOrEqual">
      <formula>1.2</formula>
    </cfRule>
    <cfRule type="cellIs" dxfId="102" priority="15" stopIfTrue="1" operator="equal">
      <formula>"100%"</formula>
    </cfRule>
    <cfRule type="cellIs" dxfId="101" priority="16" stopIfTrue="1" operator="lessThan">
      <formula>0.5</formula>
    </cfRule>
    <cfRule type="cellIs" dxfId="100" priority="17" stopIfTrue="1" operator="between">
      <formula>0.5</formula>
      <formula>0.7</formula>
    </cfRule>
    <cfRule type="cellIs" dxfId="99" priority="18" stopIfTrue="1" operator="between">
      <formula>0.7</formula>
      <formula>1.2</formula>
    </cfRule>
    <cfRule type="containsBlanks" dxfId="98" priority="20" stopIfTrue="1">
      <formula>LEN(TRIM(P36))=0</formula>
    </cfRule>
  </conditionalFormatting>
  <conditionalFormatting sqref="Q13:Q17">
    <cfRule type="cellIs" dxfId="97" priority="100" stopIfTrue="1" operator="between">
      <formula>0.7</formula>
      <formula>1.2</formula>
    </cfRule>
    <cfRule type="cellIs" dxfId="96" priority="101" stopIfTrue="1" operator="greaterThanOrEqual">
      <formula>1.2</formula>
    </cfRule>
    <cfRule type="containsBlanks" dxfId="95" priority="102" stopIfTrue="1">
      <formula>LEN(TRIM(Q13))=0</formula>
    </cfRule>
    <cfRule type="cellIs" dxfId="94" priority="97" stopIfTrue="1" operator="equal">
      <formula>"100%"</formula>
    </cfRule>
    <cfRule type="cellIs" dxfId="93" priority="98" stopIfTrue="1" operator="lessThan">
      <formula>0.5</formula>
    </cfRule>
    <cfRule type="cellIs" dxfId="92" priority="99" stopIfTrue="1" operator="between">
      <formula>0.5</formula>
      <formula>0.7</formula>
    </cfRule>
  </conditionalFormatting>
  <conditionalFormatting sqref="Q18:R35">
    <cfRule type="containsBlanks" dxfId="91" priority="222">
      <formula>LEN(TRIM(Q18))=0</formula>
    </cfRule>
  </conditionalFormatting>
  <conditionalFormatting sqref="Q45:R86">
    <cfRule type="containsBlanks" dxfId="90" priority="14">
      <formula>LEN(TRIM(Q45))=0</formula>
    </cfRule>
  </conditionalFormatting>
  <conditionalFormatting sqref="Q104:R105 Q107:R107 R109:R115">
    <cfRule type="containsBlanks" dxfId="89" priority="616">
      <formula>LEN(TRIM(Q104))=0</formula>
    </cfRule>
  </conditionalFormatting>
  <conditionalFormatting sqref="Q106:V106">
    <cfRule type="containsBlanks" dxfId="88" priority="585">
      <formula>LEN(TRIM(Q106))=0</formula>
    </cfRule>
  </conditionalFormatting>
  <conditionalFormatting sqref="R13:S17">
    <cfRule type="cellIs" dxfId="87" priority="83" stopIfTrue="1" operator="equal">
      <formula>"100%"</formula>
    </cfRule>
  </conditionalFormatting>
  <conditionalFormatting sqref="R16:R17 R13:S15 S17">
    <cfRule type="containsBlanks" dxfId="86" priority="82">
      <formula>LEN(TRIM(R13))=0</formula>
    </cfRule>
  </conditionalFormatting>
  <conditionalFormatting sqref="R13:S17">
    <cfRule type="cellIs" dxfId="85" priority="86" stopIfTrue="1" operator="between">
      <formula>0.7</formula>
      <formula>1.2</formula>
    </cfRule>
    <cfRule type="containsBlanks" dxfId="84" priority="88" stopIfTrue="1">
      <formula>LEN(TRIM(R13))=0</formula>
    </cfRule>
    <cfRule type="cellIs" dxfId="83" priority="87" stopIfTrue="1" operator="greaterThanOrEqual">
      <formula>1.2</formula>
    </cfRule>
    <cfRule type="cellIs" dxfId="82" priority="85" stopIfTrue="1" operator="between">
      <formula>0.5</formula>
      <formula>0.7</formula>
    </cfRule>
    <cfRule type="cellIs" dxfId="81" priority="84" stopIfTrue="1" operator="lessThan">
      <formula>0.5</formula>
    </cfRule>
  </conditionalFormatting>
  <conditionalFormatting sqref="S18:S24">
    <cfRule type="containsBlanks" dxfId="80" priority="42">
      <formula>LEN(TRIM(S18))=0</formula>
    </cfRule>
    <cfRule type="cellIs" dxfId="79" priority="44" stopIfTrue="1" operator="lessThan">
      <formula>0.5</formula>
    </cfRule>
    <cfRule type="cellIs" dxfId="78" priority="43" stopIfTrue="1" operator="equal">
      <formula>"100%"</formula>
    </cfRule>
    <cfRule type="containsBlanks" dxfId="77" priority="48" stopIfTrue="1">
      <formula>LEN(TRIM(S18))=0</formula>
    </cfRule>
    <cfRule type="cellIs" dxfId="76" priority="47" stopIfTrue="1" operator="greaterThanOrEqual">
      <formula>1.2</formula>
    </cfRule>
    <cfRule type="cellIs" dxfId="75" priority="46" stopIfTrue="1" operator="between">
      <formula>0.7</formula>
      <formula>1.2</formula>
    </cfRule>
    <cfRule type="cellIs" dxfId="74" priority="45" stopIfTrue="1" operator="between">
      <formula>0.5</formula>
      <formula>0.7</formula>
    </cfRule>
  </conditionalFormatting>
  <conditionalFormatting sqref="S26:S35">
    <cfRule type="cellIs" dxfId="73" priority="33" stopIfTrue="1" operator="greaterThanOrEqual">
      <formula>1.2</formula>
    </cfRule>
    <cfRule type="containsBlanks" dxfId="72" priority="34" stopIfTrue="1">
      <formula>LEN(TRIM(S26))=0</formula>
    </cfRule>
    <cfRule type="cellIs" dxfId="71" priority="32" stopIfTrue="1" operator="between">
      <formula>0.7</formula>
      <formula>1.2</formula>
    </cfRule>
    <cfRule type="cellIs" dxfId="70" priority="30" stopIfTrue="1" operator="lessThan">
      <formula>0.5</formula>
    </cfRule>
    <cfRule type="cellIs" dxfId="69" priority="29" stopIfTrue="1" operator="equal">
      <formula>"100%"</formula>
    </cfRule>
    <cfRule type="containsBlanks" dxfId="68" priority="28">
      <formula>LEN(TRIM(S26))=0</formula>
    </cfRule>
    <cfRule type="cellIs" dxfId="67" priority="31" stopIfTrue="1" operator="between">
      <formula>0.5</formula>
      <formula>0.7</formula>
    </cfRule>
  </conditionalFormatting>
  <conditionalFormatting sqref="S45:S59">
    <cfRule type="cellIs" dxfId="66" priority="26" stopIfTrue="1" operator="greaterThanOrEqual">
      <formula>1.2</formula>
    </cfRule>
    <cfRule type="cellIs" dxfId="65" priority="25" stopIfTrue="1" operator="between">
      <formula>0.7</formula>
      <formula>1.2</formula>
    </cfRule>
    <cfRule type="cellIs" dxfId="64" priority="24" stopIfTrue="1" operator="between">
      <formula>0.5</formula>
      <formula>0.7</formula>
    </cfRule>
    <cfRule type="cellIs" dxfId="63" priority="23" stopIfTrue="1" operator="lessThan">
      <formula>0.5</formula>
    </cfRule>
    <cfRule type="cellIs" dxfId="62" priority="22" stopIfTrue="1" operator="equal">
      <formula>"100%"</formula>
    </cfRule>
    <cfRule type="containsBlanks" dxfId="61" priority="21">
      <formula>LEN(TRIM(S45))=0</formula>
    </cfRule>
    <cfRule type="containsBlanks" dxfId="60" priority="27" stopIfTrue="1">
      <formula>LEN(TRIM(S45))=0</formula>
    </cfRule>
  </conditionalFormatting>
  <conditionalFormatting sqref="S61:S86">
    <cfRule type="cellIs" dxfId="59" priority="8" stopIfTrue="1" operator="equal">
      <formula>"100%"</formula>
    </cfRule>
    <cfRule type="cellIs" dxfId="58" priority="9" stopIfTrue="1" operator="lessThan">
      <formula>0.5</formula>
    </cfRule>
    <cfRule type="cellIs" dxfId="57" priority="10" stopIfTrue="1" operator="between">
      <formula>0.5</formula>
      <formula>0.7</formula>
    </cfRule>
    <cfRule type="cellIs" dxfId="56" priority="11" stopIfTrue="1" operator="between">
      <formula>0.7</formula>
      <formula>1.2</formula>
    </cfRule>
    <cfRule type="cellIs" dxfId="55" priority="12" stopIfTrue="1" operator="greaterThanOrEqual">
      <formula>1.2</formula>
    </cfRule>
    <cfRule type="containsBlanks" dxfId="54" priority="13" stopIfTrue="1">
      <formula>LEN(TRIM(S61))=0</formula>
    </cfRule>
    <cfRule type="containsBlanks" dxfId="53" priority="7">
      <formula>LEN(TRIM(S61))=0</formula>
    </cfRule>
  </conditionalFormatting>
  <conditionalFormatting sqref="S104:T105">
    <cfRule type="containsBlanks" dxfId="52" priority="372" stopIfTrue="1">
      <formula>LEN(TRIM(S104))=0</formula>
    </cfRule>
    <cfRule type="cellIs" dxfId="51" priority="371" stopIfTrue="1" operator="greaterThanOrEqual">
      <formula>1.2</formula>
    </cfRule>
    <cfRule type="cellIs" dxfId="50" priority="369" stopIfTrue="1" operator="between">
      <formula>0.5</formula>
      <formula>0.7</formula>
    </cfRule>
    <cfRule type="cellIs" dxfId="49" priority="368" stopIfTrue="1" operator="lessThan">
      <formula>0.5</formula>
    </cfRule>
    <cfRule type="cellIs" dxfId="48" priority="367" stopIfTrue="1" operator="equal">
      <formula>"100%"</formula>
    </cfRule>
    <cfRule type="cellIs" dxfId="47" priority="370" stopIfTrue="1" operator="between">
      <formula>0.7</formula>
      <formula>1.2</formula>
    </cfRule>
  </conditionalFormatting>
  <conditionalFormatting sqref="S107:T107">
    <cfRule type="cellIs" dxfId="46" priority="344" stopIfTrue="1" operator="greaterThanOrEqual">
      <formula>1.2</formula>
    </cfRule>
    <cfRule type="containsBlanks" dxfId="45" priority="345" stopIfTrue="1">
      <formula>LEN(TRIM(S107))=0</formula>
    </cfRule>
    <cfRule type="cellIs" dxfId="44" priority="340" stopIfTrue="1" operator="equal">
      <formula>"100%"</formula>
    </cfRule>
    <cfRule type="cellIs" dxfId="43" priority="341" stopIfTrue="1" operator="lessThan">
      <formula>0.5</formula>
    </cfRule>
    <cfRule type="cellIs" dxfId="42" priority="342" stopIfTrue="1" operator="between">
      <formula>0.5</formula>
      <formula>0.7</formula>
    </cfRule>
    <cfRule type="cellIs" dxfId="41" priority="343" stopIfTrue="1" operator="between">
      <formula>0.7</formula>
      <formula>1.2</formula>
    </cfRule>
  </conditionalFormatting>
  <conditionalFormatting sqref="S109:T115">
    <cfRule type="cellIs" dxfId="40" priority="320" stopIfTrue="1" operator="equal">
      <formula>"100%"</formula>
    </cfRule>
    <cfRule type="cellIs" dxfId="39" priority="321" stopIfTrue="1" operator="lessThan">
      <formula>0.5</formula>
    </cfRule>
    <cfRule type="cellIs" dxfId="38" priority="322" stopIfTrue="1" operator="between">
      <formula>0.5</formula>
      <formula>0.7</formula>
    </cfRule>
    <cfRule type="cellIs" dxfId="37" priority="323" stopIfTrue="1" operator="between">
      <formula>0.7</formula>
      <formula>1.2</formula>
    </cfRule>
    <cfRule type="cellIs" dxfId="36" priority="324" stopIfTrue="1" operator="greaterThanOrEqual">
      <formula>1.2</formula>
    </cfRule>
    <cfRule type="containsBlanks" dxfId="35" priority="325" stopIfTrue="1">
      <formula>LEN(TRIM(S109))=0</formula>
    </cfRule>
  </conditionalFormatting>
  <conditionalFormatting sqref="S103:V103">
    <cfRule type="containsBlanks" dxfId="34" priority="796">
      <formula>LEN(TRIM(S103))=0</formula>
    </cfRule>
  </conditionalFormatting>
  <conditionalFormatting sqref="T13:V86">
    <cfRule type="cellIs" dxfId="33" priority="65" stopIfTrue="1" operator="between">
      <formula>0.7</formula>
      <formula>1.2</formula>
    </cfRule>
    <cfRule type="cellIs" dxfId="32" priority="64" stopIfTrue="1" operator="between">
      <formula>0.5</formula>
      <formula>0.7</formula>
    </cfRule>
    <cfRule type="cellIs" dxfId="31" priority="63" stopIfTrue="1" operator="lessThan">
      <formula>0.5</formula>
    </cfRule>
    <cfRule type="cellIs" dxfId="30" priority="62" stopIfTrue="1" operator="equal">
      <formula>"100%"</formula>
    </cfRule>
    <cfRule type="containsBlanks" dxfId="29" priority="61">
      <formula>LEN(TRIM(T13))=0</formula>
    </cfRule>
    <cfRule type="containsBlanks" dxfId="28" priority="67" stopIfTrue="1">
      <formula>LEN(TRIM(T13))=0</formula>
    </cfRule>
    <cfRule type="cellIs" dxfId="27" priority="66" stopIfTrue="1" operator="greaterThanOrEqual">
      <formula>1.2</formula>
    </cfRule>
  </conditionalFormatting>
  <conditionalFormatting sqref="T104:V105">
    <cfRule type="containsBlanks" dxfId="26" priority="235">
      <formula>LEN(TRIM(T104))=0</formula>
    </cfRule>
  </conditionalFormatting>
  <conditionalFormatting sqref="T107:V107">
    <cfRule type="containsBlanks" dxfId="25" priority="339">
      <formula>LEN(TRIM(T107))=0</formula>
    </cfRule>
  </conditionalFormatting>
  <conditionalFormatting sqref="T109:V115">
    <cfRule type="containsBlanks" dxfId="24" priority="170">
      <formula>LEN(TRIM(T109))=0</formula>
    </cfRule>
  </conditionalFormatting>
  <conditionalFormatting sqref="U105">
    <cfRule type="cellIs" dxfId="23" priority="237" stopIfTrue="1" operator="lessThan">
      <formula>0.5</formula>
    </cfRule>
    <cfRule type="cellIs" dxfId="22" priority="236" stopIfTrue="1" operator="equal">
      <formula>"100%"</formula>
    </cfRule>
    <cfRule type="cellIs" dxfId="21" priority="238" stopIfTrue="1" operator="between">
      <formula>0.5</formula>
      <formula>0.7</formula>
    </cfRule>
    <cfRule type="containsBlanks" dxfId="20" priority="241" stopIfTrue="1">
      <formula>LEN(TRIM(U105))=0</formula>
    </cfRule>
    <cfRule type="cellIs" dxfId="19" priority="240" stopIfTrue="1" operator="greaterThanOrEqual">
      <formula>1.2</formula>
    </cfRule>
    <cfRule type="cellIs" dxfId="18" priority="239" stopIfTrue="1" operator="between">
      <formula>0.7</formula>
      <formula>1.2</formula>
    </cfRule>
  </conditionalFormatting>
  <conditionalFormatting sqref="U109:U113">
    <cfRule type="cellIs" dxfId="17" priority="171" stopIfTrue="1" operator="equal">
      <formula>"100%"</formula>
    </cfRule>
    <cfRule type="cellIs" dxfId="16" priority="172" stopIfTrue="1" operator="lessThan">
      <formula>0.5</formula>
    </cfRule>
    <cfRule type="cellIs" dxfId="15" priority="173" stopIfTrue="1" operator="between">
      <formula>0.5</formula>
      <formula>0.7</formula>
    </cfRule>
    <cfRule type="cellIs" dxfId="14" priority="174" stopIfTrue="1" operator="between">
      <formula>0.7</formula>
      <formula>1.2</formula>
    </cfRule>
    <cfRule type="cellIs" dxfId="13" priority="175" stopIfTrue="1" operator="greaterThanOrEqual">
      <formula>1.2</formula>
    </cfRule>
    <cfRule type="containsBlanks" dxfId="12" priority="176" stopIfTrue="1">
      <formula>LEN(TRIM(U109))=0</formula>
    </cfRule>
  </conditionalFormatting>
  <conditionalFormatting sqref="U114:U115">
    <cfRule type="cellIs" dxfId="11" priority="125" stopIfTrue="1" operator="equal">
      <formula>"100%"</formula>
    </cfRule>
    <cfRule type="cellIs" dxfId="10" priority="126" stopIfTrue="1" operator="lessThan">
      <formula>0.5</formula>
    </cfRule>
    <cfRule type="cellIs" dxfId="9" priority="128" stopIfTrue="1" operator="between">
      <formula>0.7</formula>
      <formula>1.2</formula>
    </cfRule>
    <cfRule type="cellIs" dxfId="8" priority="129" stopIfTrue="1" operator="greaterThanOrEqual">
      <formula>1.2</formula>
    </cfRule>
    <cfRule type="containsBlanks" dxfId="7" priority="130" stopIfTrue="1">
      <formula>LEN(TRIM(U114))=0</formula>
    </cfRule>
    <cfRule type="cellIs" dxfId="6" priority="127" stopIfTrue="1" operator="between">
      <formula>0.5</formula>
      <formula>0.7</formula>
    </cfRule>
  </conditionalFormatting>
  <conditionalFormatting sqref="H16:K16">
    <cfRule type="containsBlanks" dxfId="5" priority="3">
      <formula>LEN(TRIM(H16))=0</formula>
    </cfRule>
  </conditionalFormatting>
  <conditionalFormatting sqref="H13:K13">
    <cfRule type="containsBlanks" dxfId="4" priority="6">
      <formula>LEN(TRIM(H13))=0</formula>
    </cfRule>
  </conditionalFormatting>
  <conditionalFormatting sqref="L15:O16">
    <cfRule type="containsBlanks" dxfId="3" priority="4">
      <formula>LEN(TRIM(L15))=0</formula>
    </cfRule>
  </conditionalFormatting>
  <conditionalFormatting sqref="L13:O14">
    <cfRule type="containsBlanks" dxfId="2" priority="5">
      <formula>LEN(TRIM(L13))=0</formula>
    </cfRule>
  </conditionalFormatting>
  <conditionalFormatting sqref="H36:K44">
    <cfRule type="containsBlanks" dxfId="1" priority="1">
      <formula>LEN(TRIM(H36))=0</formula>
    </cfRule>
  </conditionalFormatting>
  <conditionalFormatting sqref="L36:O44">
    <cfRule type="containsBlanks" dxfId="0" priority="2">
      <formula>LEN(TRIM(L36))=0</formula>
    </cfRule>
  </conditionalFormatting>
  <pageMargins left="0.7" right="0.7" top="0.75" bottom="0.75" header="0.3" footer="0.3"/>
  <pageSetup paperSize="17" scale="3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7" sqref="B17"/>
    </sheetView>
  </sheetViews>
  <sheetFormatPr baseColWidth="10" defaultRowHeight="15" x14ac:dyDescent="0.25"/>
  <cols>
    <col min="1" max="1" width="20.28515625" customWidth="1"/>
    <col min="2" max="2" width="34.7109375" customWidth="1"/>
  </cols>
  <sheetData>
    <row r="1" spans="1:2" x14ac:dyDescent="0.25">
      <c r="A1" s="43" t="s">
        <v>44</v>
      </c>
    </row>
    <row r="3" spans="1:2" ht="120" customHeight="1" x14ac:dyDescent="0.25">
      <c r="A3" s="302" t="s">
        <v>43</v>
      </c>
      <c r="B3" s="302"/>
    </row>
    <row r="5" spans="1:2" ht="45" x14ac:dyDescent="0.25">
      <c r="A5" s="35"/>
      <c r="B5" s="42" t="s">
        <v>41</v>
      </c>
    </row>
    <row r="6" spans="1:2" ht="60" x14ac:dyDescent="0.25">
      <c r="A6" s="36"/>
      <c r="B6" s="42" t="s">
        <v>42</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2Tr23</vt:lpstr>
      <vt:lpstr>Instrucciones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Propietario</cp:lastModifiedBy>
  <cp:revision/>
  <cp:lastPrinted>2023-10-16T16:53:34Z</cp:lastPrinted>
  <dcterms:created xsi:type="dcterms:W3CDTF">2020-03-29T15:30:51Z</dcterms:created>
  <dcterms:modified xsi:type="dcterms:W3CDTF">2024-01-17T17:55:45Z</dcterms:modified>
  <cp:category/>
  <cp:contentStatus/>
</cp:coreProperties>
</file>