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EstadoAnaliticoDetallado" sheetId="1" r:id="rId1"/>
  </sheets>
  <definedNames>
    <definedName name="_xlnm.Print_Area" localSheetId="0">EstadoAnaliticoDetallado!$A$1:$I$89</definedName>
    <definedName name="_xlnm.Print_Titles" localSheetId="0">EstadoAnaliticoDetallado!$1:$10</definedName>
  </definedNames>
  <calcPr calcId="144525"/>
</workbook>
</file>

<file path=xl/calcChain.xml><?xml version="1.0" encoding="utf-8"?>
<calcChain xmlns="http://schemas.openxmlformats.org/spreadsheetml/2006/main">
  <c r="I71" i="1" l="1"/>
  <c r="I62" i="1"/>
  <c r="I61" i="1"/>
  <c r="I44" i="1"/>
  <c r="I43" i="1"/>
  <c r="I41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4" i="1"/>
  <c r="I23" i="1"/>
  <c r="I22" i="1"/>
  <c r="I19" i="1"/>
  <c r="I18" i="1"/>
  <c r="I17" i="1"/>
  <c r="I16" i="1"/>
  <c r="I15" i="1"/>
  <c r="I14" i="1"/>
  <c r="I13" i="1"/>
  <c r="H71" i="1" l="1"/>
  <c r="I42" i="1"/>
  <c r="H42" i="1"/>
  <c r="G42" i="1"/>
  <c r="F42" i="1"/>
  <c r="E42" i="1"/>
  <c r="D42" i="1"/>
  <c r="G71" i="1"/>
  <c r="E33" i="1"/>
  <c r="I40" i="1" l="1"/>
  <c r="F41" i="1"/>
  <c r="F40" i="1" s="1"/>
  <c r="F39" i="1"/>
  <c r="E40" i="1"/>
  <c r="H40" i="1"/>
  <c r="G40" i="1"/>
  <c r="H33" i="1"/>
  <c r="G33" i="1"/>
  <c r="H20" i="1"/>
  <c r="G20" i="1"/>
  <c r="E20" i="1"/>
  <c r="D33" i="1"/>
  <c r="D20" i="1"/>
  <c r="F38" i="1"/>
  <c r="F37" i="1"/>
  <c r="F71" i="1"/>
  <c r="F62" i="1"/>
  <c r="F61" i="1"/>
  <c r="F36" i="1"/>
  <c r="F35" i="1"/>
  <c r="F34" i="1"/>
  <c r="F31" i="1"/>
  <c r="F30" i="1"/>
  <c r="F29" i="1"/>
  <c r="F28" i="1"/>
  <c r="F27" i="1"/>
  <c r="F26" i="1"/>
  <c r="F25" i="1"/>
  <c r="F24" i="1"/>
  <c r="F23" i="1"/>
  <c r="F22" i="1"/>
  <c r="F18" i="1"/>
  <c r="F17" i="1"/>
  <c r="F16" i="1"/>
  <c r="F15" i="1"/>
  <c r="F14" i="1"/>
  <c r="F13" i="1"/>
  <c r="F20" i="1" l="1"/>
  <c r="E46" i="1"/>
  <c r="F33" i="1"/>
  <c r="F46" i="1" s="1"/>
  <c r="H46" i="1"/>
  <c r="G46" i="1"/>
  <c r="I33" i="1" l="1"/>
  <c r="I20" i="1"/>
  <c r="E72" i="1"/>
  <c r="D72" i="1"/>
  <c r="F72" i="1" s="1"/>
  <c r="D67" i="1"/>
  <c r="D40" i="1"/>
  <c r="D46" i="1" s="1"/>
  <c r="I46" i="1" l="1"/>
  <c r="D58" i="1"/>
  <c r="D78" i="1" s="1"/>
  <c r="F67" i="1" l="1"/>
  <c r="F58" i="1"/>
  <c r="F78" i="1" l="1"/>
  <c r="F83" i="1" s="1"/>
  <c r="H67" i="1"/>
  <c r="I72" i="1" l="1"/>
  <c r="H72" i="1"/>
  <c r="G72" i="1"/>
  <c r="I67" i="1"/>
  <c r="G67" i="1"/>
  <c r="E67" i="1"/>
  <c r="I58" i="1"/>
  <c r="H58" i="1"/>
  <c r="G58" i="1"/>
  <c r="E58" i="1"/>
  <c r="G78" i="1" l="1"/>
  <c r="G83" i="1" s="1"/>
  <c r="D83" i="1"/>
  <c r="E78" i="1"/>
  <c r="E83" i="1" s="1"/>
  <c r="I78" i="1"/>
  <c r="H78" i="1"/>
  <c r="I83" i="1" l="1"/>
  <c r="H92" i="1" s="1"/>
  <c r="H83" i="1"/>
</calcChain>
</file>

<file path=xl/comments1.xml><?xml version="1.0" encoding="utf-8"?>
<comments xmlns="http://schemas.openxmlformats.org/spreadsheetml/2006/main">
  <authors>
    <author>usuario1</author>
  </authors>
  <commentList>
    <comment ref="G38" authorId="0">
      <text>
        <r>
          <rPr>
            <b/>
            <sz val="9"/>
            <color indexed="81"/>
            <rFont val="Tahoma"/>
            <family val="2"/>
          </rPr>
          <t>usuario1:</t>
        </r>
        <r>
          <rPr>
            <sz val="9"/>
            <color indexed="81"/>
            <rFont val="Tahoma"/>
            <family val="2"/>
          </rPr>
          <t xml:space="preserve">
zofemat</t>
        </r>
      </text>
    </comment>
    <comment ref="H38" authorId="0">
      <text>
        <r>
          <rPr>
            <b/>
            <sz val="9"/>
            <color indexed="81"/>
            <rFont val="Tahoma"/>
            <family val="2"/>
          </rPr>
          <t>usuario1:</t>
        </r>
        <r>
          <rPr>
            <sz val="9"/>
            <color indexed="81"/>
            <rFont val="Tahoma"/>
            <family val="2"/>
          </rPr>
          <t xml:space="preserve">
zofemat</t>
        </r>
      </text>
    </comment>
    <comment ref="G71" authorId="0">
      <text>
        <r>
          <rPr>
            <b/>
            <sz val="9"/>
            <color indexed="81"/>
            <rFont val="Tahoma"/>
            <family val="2"/>
          </rPr>
          <t>usuario1:Denisse, aquí es donde solo me falta cuadrar…sume todo lo de convenios habitat, fortalece, fortaseg e incentivo zofemat</t>
        </r>
      </text>
    </comment>
    <comment ref="H71" authorId="0">
      <text>
        <r>
          <rPr>
            <b/>
            <sz val="9"/>
            <color indexed="81"/>
            <rFont val="Tahoma"/>
            <family val="2"/>
          </rPr>
          <t>usuario1:Denisse, aquí es donde solo me falta cuadrar…sume todo lo de convenios habitat, fortalece, fortaseg e incentivo zofemat</t>
        </r>
      </text>
    </comment>
  </commentList>
</comments>
</file>

<file path=xl/sharedStrings.xml><?xml version="1.0" encoding="utf-8"?>
<sst xmlns="http://schemas.openxmlformats.org/spreadsheetml/2006/main" count="77" uniqueCount="77">
  <si>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</si>
  <si>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</si>
  <si>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</si>
  <si>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</si>
  <si>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</si>
  <si>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</si>
  <si>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</si>
  <si>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</si>
  <si>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</si>
  <si>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</si>
  <si>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</si>
  <si>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</si>
  <si>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</si>
  <si>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</si>
  <si>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</si>
  <si>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</si>
  <si>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</si>
  <si>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</si>
  <si>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</si>
  <si>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</si>
  <si>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</si>
  <si>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</si>
  <si>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</si>
  <si>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</si>
  <si>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</si>
  <si>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</si>
  <si>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</si>
  <si>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</si>
  <si>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</si>
  <si>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</si>
  <si>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</si>
  <si>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</si>
  <si>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</si>
  <si>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</si>
  <si>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</si>
  <si>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</si>
  <si>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</si>
  <si>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</si>
  <si>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</si>
  <si>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</si>
  <si>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</si>
  <si>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</si>
  <si>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</si>
  <si>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</si>
  <si>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</si>
  <si>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</si>
  <si>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</si>
  <si>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</si>
  <si>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</si>
  <si>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</si>
  <si>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</si>
  <si>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</si>
  <si>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</si>
  <si>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</si>
  <si>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</si>
  <si>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</si>
  <si>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</si>
  <si>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</si>
  <si>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</si>
  <si>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</si>
  <si>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</si>
  <si>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</si>
  <si>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</si>
  <si>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</si>
  <si>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</si>
  <si>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</si>
  <si>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</si>
  <si>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</si>
  <si>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</si>
  <si>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BENITO JUAREZ</t>
  </si>
  <si>
    <t>F. Aprovechamientos (Zofemat, Recurso fiscal)</t>
  </si>
  <si>
    <t>i5) Otros Incentivos Económicos (Zofemat, Recurso fiscal)</t>
  </si>
  <si>
    <t>PALACIO MUNICIPAL, AV. TULUM NO. 5 SM. 5</t>
  </si>
  <si>
    <t>Concepto ( C )</t>
  </si>
  <si>
    <t>Estimado (d)</t>
  </si>
  <si>
    <t>Diferencia ( e )</t>
  </si>
  <si>
    <t>Del 1 de Enero al 30 de Junio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</si>
</sst>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43" fontId="3" fillId="0" borderId="7" xfId="1" applyFont="1" applyBorder="1" applyAlignment="1">
      <alignment horizontal="center" vertical="center"/>
    </xf>
    <xf numFmtId="43" fontId="0" fillId="0" borderId="0" xfId="0" applyNumberFormat="1" applyFont="1"/>
    <xf numFmtId="43" fontId="0" fillId="0" borderId="0" xfId="1" applyFont="1"/>
    <xf numFmtId="43" fontId="2" fillId="0" borderId="7" xfId="1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6" fillId="0" borderId="0" xfId="0" applyFont="1"/>
    <xf numFmtId="43" fontId="7" fillId="0" borderId="7" xfId="1" applyFont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43" fontId="8" fillId="0" borderId="7" xfId="1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3" fontId="0" fillId="0" borderId="0" xfId="1" applyFont="1" applyFill="1" applyBorder="1"/>
    <xf numFmtId="0" fontId="3" fillId="0" borderId="0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43" fontId="2" fillId="0" borderId="17" xfId="1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14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13" xfId="0" applyFont="1" applyFill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3" fontId="2" fillId="0" borderId="17" xfId="1" applyFont="1" applyFill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83344</xdr:rowOff>
    </xdr:from>
    <xdr:to>
      <xdr:col>2</xdr:col>
      <xdr:colOff>2143785</xdr:colOff>
      <xdr:row>6</xdr:row>
      <xdr:rowOff>142875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3344"/>
          <a:ext cx="3120098" cy="1202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3"/>
  <sheetViews>
    <sheetView tabSelected="1" topLeftCell="A64" zoomScale="80" zoomScaleNormal="80" workbookViewId="0">
      <selection activeCell="I71" sqref="I71"/>
    </sheetView>
  </sheetViews>
  <sheetFormatPr baseColWidth="10" defaultRowHeight="15" x14ac:dyDescent="0.25"/>
  <cols>
    <col min="1" max="2" width="7.28515625" style="1" customWidth="1"/>
    <col min="3" max="3" width="74.85546875" style="1" bestFit="1" customWidth="1"/>
    <col min="4" max="4" width="20" style="1" bestFit="1" customWidth="1"/>
    <col min="5" max="5" width="17.85546875" style="1" customWidth="1"/>
    <col min="6" max="8" width="20" style="1" bestFit="1" customWidth="1"/>
    <col min="9" max="9" width="20" style="7" bestFit="1" customWidth="1"/>
    <col min="10" max="10" width="16.85546875" style="1" bestFit="1" customWidth="1"/>
    <col min="11" max="12" width="14.140625" style="1" bestFit="1" customWidth="1"/>
    <col min="13" max="16384" width="11.42578125" style="1"/>
  </cols>
  <sheetData>
    <row r="1" spans="1:11" x14ac:dyDescent="0.25">
      <c r="A1" s="27"/>
      <c r="B1" s="27"/>
      <c r="C1" s="27"/>
      <c r="D1" s="27"/>
      <c r="E1" s="27"/>
      <c r="F1" s="27"/>
      <c r="G1" s="27"/>
      <c r="H1" s="27"/>
      <c r="I1" s="28"/>
    </row>
    <row r="2" spans="1:11" x14ac:dyDescent="0.25">
      <c r="A2" s="30" t="s">
        <v>69</v>
      </c>
      <c r="B2" s="30"/>
      <c r="C2" s="30"/>
      <c r="D2" s="30"/>
      <c r="E2" s="30"/>
      <c r="F2" s="30"/>
      <c r="G2" s="30"/>
      <c r="H2" s="30"/>
      <c r="I2" s="30"/>
    </row>
    <row r="3" spans="1:11" x14ac:dyDescent="0.25">
      <c r="A3" s="30" t="s">
        <v>72</v>
      </c>
      <c r="B3" s="30"/>
      <c r="C3" s="30"/>
      <c r="D3" s="30"/>
      <c r="E3" s="30"/>
      <c r="F3" s="30"/>
      <c r="G3" s="30"/>
      <c r="H3" s="30"/>
      <c r="I3" s="30"/>
    </row>
    <row r="4" spans="1:11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1" x14ac:dyDescent="0.25">
      <c r="A6" s="30" t="s">
        <v>76</v>
      </c>
      <c r="B6" s="30"/>
      <c r="C6" s="30"/>
      <c r="D6" s="30"/>
      <c r="E6" s="30"/>
      <c r="F6" s="30"/>
      <c r="G6" s="30"/>
      <c r="H6" s="30"/>
      <c r="I6" s="30"/>
    </row>
    <row r="7" spans="1:11" ht="15.75" thickBot="1" x14ac:dyDescent="0.3">
      <c r="A7" s="49" t="s">
        <v>1</v>
      </c>
      <c r="B7" s="49"/>
      <c r="C7" s="49"/>
      <c r="D7" s="49"/>
      <c r="E7" s="49"/>
      <c r="F7" s="49"/>
      <c r="G7" s="49"/>
      <c r="H7" s="49"/>
      <c r="I7" s="49"/>
    </row>
    <row r="8" spans="1:11" ht="20.100000000000001" customHeight="1" thickBot="1" x14ac:dyDescent="0.3">
      <c r="A8" s="50"/>
      <c r="B8" s="51"/>
      <c r="C8" s="52"/>
      <c r="D8" s="53" t="s">
        <v>2</v>
      </c>
      <c r="E8" s="54"/>
      <c r="F8" s="54"/>
      <c r="G8" s="54"/>
      <c r="H8" s="55"/>
      <c r="I8" s="56" t="s">
        <v>75</v>
      </c>
    </row>
    <row r="9" spans="1:11" ht="20.100000000000001" customHeight="1" x14ac:dyDescent="0.25">
      <c r="A9" s="59" t="s">
        <v>73</v>
      </c>
      <c r="B9" s="60"/>
      <c r="C9" s="61"/>
      <c r="D9" s="65" t="s">
        <v>74</v>
      </c>
      <c r="E9" s="67" t="s">
        <v>3</v>
      </c>
      <c r="F9" s="65" t="s">
        <v>4</v>
      </c>
      <c r="G9" s="65" t="s">
        <v>5</v>
      </c>
      <c r="H9" s="65" t="s">
        <v>6</v>
      </c>
      <c r="I9" s="57"/>
    </row>
    <row r="10" spans="1:11" ht="20.100000000000001" customHeight="1" thickBot="1" x14ac:dyDescent="0.3">
      <c r="A10" s="62"/>
      <c r="B10" s="63"/>
      <c r="C10" s="64"/>
      <c r="D10" s="66"/>
      <c r="E10" s="68"/>
      <c r="F10" s="66"/>
      <c r="G10" s="66"/>
      <c r="H10" s="66"/>
      <c r="I10" s="58"/>
    </row>
    <row r="11" spans="1:11" x14ac:dyDescent="0.25">
      <c r="A11" s="43"/>
      <c r="B11" s="44"/>
      <c r="C11" s="45"/>
      <c r="D11" s="2"/>
      <c r="E11" s="2"/>
      <c r="F11" s="2"/>
      <c r="G11" s="2"/>
      <c r="H11" s="2"/>
      <c r="I11" s="5"/>
    </row>
    <row r="12" spans="1:11" x14ac:dyDescent="0.25">
      <c r="A12" s="46" t="s">
        <v>7</v>
      </c>
      <c r="B12" s="47"/>
      <c r="C12" s="48"/>
      <c r="D12" s="5"/>
      <c r="E12" s="2"/>
      <c r="F12" s="2"/>
      <c r="G12" s="2"/>
      <c r="H12" s="2"/>
      <c r="I12" s="5"/>
    </row>
    <row r="13" spans="1:11" x14ac:dyDescent="0.25">
      <c r="A13" s="3"/>
      <c r="B13" s="40" t="s">
        <v>8</v>
      </c>
      <c r="C13" s="32"/>
      <c r="D13" s="14">
        <v>1336140046</v>
      </c>
      <c r="E13" s="5"/>
      <c r="F13" s="5">
        <f>D13+E13</f>
        <v>1336140046</v>
      </c>
      <c r="G13" s="5">
        <v>829140884.24000001</v>
      </c>
      <c r="H13" s="5">
        <v>829140884.24000001</v>
      </c>
      <c r="I13" s="5">
        <f>H13-D13</f>
        <v>-506999161.75999999</v>
      </c>
    </row>
    <row r="14" spans="1:11" x14ac:dyDescent="0.25">
      <c r="A14" s="3"/>
      <c r="B14" s="40" t="s">
        <v>9</v>
      </c>
      <c r="C14" s="32"/>
      <c r="D14" s="5"/>
      <c r="E14" s="5"/>
      <c r="F14" s="5">
        <f t="shared" ref="F14:F18" si="0">D14+E14</f>
        <v>0</v>
      </c>
      <c r="G14" s="5"/>
      <c r="H14" s="5"/>
      <c r="I14" s="5">
        <f t="shared" ref="I14:I19" si="1">H14-D14</f>
        <v>0</v>
      </c>
      <c r="J14" s="6"/>
    </row>
    <row r="15" spans="1:11" x14ac:dyDescent="0.25">
      <c r="A15" s="3"/>
      <c r="B15" s="40" t="s">
        <v>10</v>
      </c>
      <c r="C15" s="32"/>
      <c r="D15" s="5"/>
      <c r="E15" s="5"/>
      <c r="F15" s="5">
        <f t="shared" si="0"/>
        <v>0</v>
      </c>
      <c r="G15" s="5"/>
      <c r="H15" s="5"/>
      <c r="I15" s="5">
        <f t="shared" si="1"/>
        <v>0</v>
      </c>
    </row>
    <row r="16" spans="1:11" x14ac:dyDescent="0.25">
      <c r="A16" s="3"/>
      <c r="B16" s="40" t="s">
        <v>11</v>
      </c>
      <c r="C16" s="32"/>
      <c r="D16" s="14">
        <v>759860897</v>
      </c>
      <c r="E16" s="5"/>
      <c r="F16" s="5">
        <f t="shared" si="0"/>
        <v>759860897</v>
      </c>
      <c r="G16" s="5">
        <v>387592579.07999998</v>
      </c>
      <c r="H16" s="5">
        <v>387592579.07999998</v>
      </c>
      <c r="I16" s="5">
        <f t="shared" si="1"/>
        <v>-372268317.92000002</v>
      </c>
      <c r="K16" s="6"/>
    </row>
    <row r="17" spans="1:11" x14ac:dyDescent="0.25">
      <c r="A17" s="3"/>
      <c r="B17" s="40" t="s">
        <v>12</v>
      </c>
      <c r="C17" s="32"/>
      <c r="D17" s="14">
        <v>11882553</v>
      </c>
      <c r="E17" s="5"/>
      <c r="F17" s="5">
        <f t="shared" si="0"/>
        <v>11882553</v>
      </c>
      <c r="G17" s="5">
        <v>7850947.04</v>
      </c>
      <c r="H17" s="5">
        <v>7850947.0399999982</v>
      </c>
      <c r="I17" s="5">
        <f t="shared" si="1"/>
        <v>-4031605.9600000018</v>
      </c>
    </row>
    <row r="18" spans="1:11" x14ac:dyDescent="0.25">
      <c r="A18" s="3"/>
      <c r="B18" s="40" t="s">
        <v>70</v>
      </c>
      <c r="C18" s="32"/>
      <c r="D18" s="14">
        <v>224438436</v>
      </c>
      <c r="E18" s="5">
        <v>-106029950</v>
      </c>
      <c r="F18" s="5">
        <f t="shared" si="0"/>
        <v>118408486</v>
      </c>
      <c r="G18" s="5">
        <v>63040011.950000003</v>
      </c>
      <c r="H18" s="5">
        <v>63040011.949999996</v>
      </c>
      <c r="I18" s="5">
        <f t="shared" si="1"/>
        <v>-161398424.05000001</v>
      </c>
      <c r="K18" s="6"/>
    </row>
    <row r="19" spans="1:11" x14ac:dyDescent="0.25">
      <c r="A19" s="3"/>
      <c r="B19" s="40" t="s">
        <v>13</v>
      </c>
      <c r="C19" s="32"/>
      <c r="D19" s="5"/>
      <c r="E19" s="5"/>
      <c r="F19" s="5"/>
      <c r="G19" s="5">
        <v>0</v>
      </c>
      <c r="H19" s="5">
        <v>0</v>
      </c>
      <c r="I19" s="5">
        <f t="shared" si="1"/>
        <v>0</v>
      </c>
    </row>
    <row r="20" spans="1:11" s="13" customFormat="1" x14ac:dyDescent="0.25">
      <c r="A20" s="36"/>
      <c r="B20" s="37" t="s">
        <v>14</v>
      </c>
      <c r="C20" s="34"/>
      <c r="D20" s="35">
        <f>SUM(D22:D32)</f>
        <v>645396974</v>
      </c>
      <c r="E20" s="35">
        <f t="shared" ref="E20:I20" si="2">SUM(E22:E32)</f>
        <v>0</v>
      </c>
      <c r="F20" s="35">
        <f t="shared" si="2"/>
        <v>645396974</v>
      </c>
      <c r="G20" s="35">
        <f t="shared" si="2"/>
        <v>405781219.81000006</v>
      </c>
      <c r="H20" s="35">
        <f t="shared" si="2"/>
        <v>405781219.81000006</v>
      </c>
      <c r="I20" s="35">
        <f t="shared" si="2"/>
        <v>-239615754.19</v>
      </c>
    </row>
    <row r="21" spans="1:11" s="13" customFormat="1" x14ac:dyDescent="0.25">
      <c r="A21" s="36"/>
      <c r="B21" s="37" t="s">
        <v>15</v>
      </c>
      <c r="C21" s="34"/>
      <c r="D21" s="35"/>
      <c r="E21" s="35"/>
      <c r="F21" s="35"/>
      <c r="G21" s="35"/>
      <c r="H21" s="35"/>
      <c r="I21" s="35"/>
    </row>
    <row r="22" spans="1:11" x14ac:dyDescent="0.25">
      <c r="A22" s="3"/>
      <c r="B22" s="29"/>
      <c r="C22" s="19" t="s">
        <v>16</v>
      </c>
      <c r="D22" s="5">
        <v>394225519</v>
      </c>
      <c r="E22" s="5"/>
      <c r="F22" s="5">
        <f t="shared" ref="F22:F31" si="3">D22+E22</f>
        <v>394225519</v>
      </c>
      <c r="G22" s="5">
        <v>247515107.21000001</v>
      </c>
      <c r="H22" s="5">
        <v>247515107.21000001</v>
      </c>
      <c r="I22" s="5">
        <f t="shared" ref="I22:I44" si="4">H22-D22</f>
        <v>-146710411.78999999</v>
      </c>
    </row>
    <row r="23" spans="1:11" x14ac:dyDescent="0.25">
      <c r="A23" s="3"/>
      <c r="B23" s="29"/>
      <c r="C23" s="19" t="s">
        <v>17</v>
      </c>
      <c r="D23" s="5">
        <v>111617349</v>
      </c>
      <c r="E23" s="5"/>
      <c r="F23" s="5">
        <f t="shared" si="3"/>
        <v>111617349</v>
      </c>
      <c r="G23" s="5">
        <v>63333058.25</v>
      </c>
      <c r="H23" s="5">
        <v>63333058.25</v>
      </c>
      <c r="I23" s="5">
        <f t="shared" si="4"/>
        <v>-48284290.75</v>
      </c>
    </row>
    <row r="24" spans="1:11" x14ac:dyDescent="0.25">
      <c r="A24" s="3"/>
      <c r="B24" s="29"/>
      <c r="C24" s="19" t="s">
        <v>18</v>
      </c>
      <c r="D24" s="5">
        <v>28229519</v>
      </c>
      <c r="E24" s="5"/>
      <c r="F24" s="5">
        <f t="shared" si="3"/>
        <v>28229519</v>
      </c>
      <c r="G24" s="5">
        <v>15084374.620000001</v>
      </c>
      <c r="H24" s="5">
        <v>15084374.620000001</v>
      </c>
      <c r="I24" s="5">
        <f t="shared" si="4"/>
        <v>-13145144.379999999</v>
      </c>
    </row>
    <row r="25" spans="1:11" x14ac:dyDescent="0.25">
      <c r="A25" s="3"/>
      <c r="B25" s="29"/>
      <c r="C25" s="19" t="s">
        <v>19</v>
      </c>
      <c r="D25" s="5"/>
      <c r="E25" s="5"/>
      <c r="F25" s="5">
        <f t="shared" si="3"/>
        <v>0</v>
      </c>
      <c r="G25" s="5">
        <v>0</v>
      </c>
      <c r="H25" s="5">
        <v>0</v>
      </c>
      <c r="I25" s="5">
        <f t="shared" si="4"/>
        <v>0</v>
      </c>
    </row>
    <row r="26" spans="1:11" x14ac:dyDescent="0.25">
      <c r="A26" s="3"/>
      <c r="B26" s="29"/>
      <c r="C26" s="19" t="s">
        <v>20</v>
      </c>
      <c r="D26" s="5"/>
      <c r="E26" s="5"/>
      <c r="F26" s="5">
        <f t="shared" si="3"/>
        <v>0</v>
      </c>
      <c r="G26" s="5">
        <v>0</v>
      </c>
      <c r="H26" s="5">
        <v>0</v>
      </c>
      <c r="I26" s="5">
        <f t="shared" si="4"/>
        <v>0</v>
      </c>
    </row>
    <row r="27" spans="1:11" x14ac:dyDescent="0.25">
      <c r="A27" s="3"/>
      <c r="B27" s="29"/>
      <c r="C27" s="19" t="s">
        <v>21</v>
      </c>
      <c r="D27" s="5">
        <v>21772577</v>
      </c>
      <c r="E27" s="5"/>
      <c r="F27" s="5">
        <f t="shared" si="3"/>
        <v>21772577</v>
      </c>
      <c r="G27" s="5">
        <v>8890109.1899999995</v>
      </c>
      <c r="H27" s="5">
        <v>8890109.1899999995</v>
      </c>
      <c r="I27" s="5">
        <f t="shared" si="4"/>
        <v>-12882467.810000001</v>
      </c>
    </row>
    <row r="28" spans="1:11" x14ac:dyDescent="0.25">
      <c r="A28" s="3"/>
      <c r="B28" s="29"/>
      <c r="C28" s="19" t="s">
        <v>22</v>
      </c>
      <c r="D28" s="5">
        <v>5375892</v>
      </c>
      <c r="E28" s="5"/>
      <c r="F28" s="5">
        <f t="shared" si="3"/>
        <v>5375892</v>
      </c>
      <c r="G28" s="5">
        <v>3491116</v>
      </c>
      <c r="H28" s="5">
        <v>3491116</v>
      </c>
      <c r="I28" s="5">
        <f t="shared" si="4"/>
        <v>-1884776</v>
      </c>
    </row>
    <row r="29" spans="1:11" x14ac:dyDescent="0.25">
      <c r="A29" s="3"/>
      <c r="B29" s="29"/>
      <c r="C29" s="19" t="s">
        <v>23</v>
      </c>
      <c r="D29" s="5"/>
      <c r="E29" s="5"/>
      <c r="F29" s="5">
        <f t="shared" si="3"/>
        <v>0</v>
      </c>
      <c r="G29" s="5"/>
      <c r="H29" s="5"/>
      <c r="I29" s="5">
        <f t="shared" si="4"/>
        <v>0</v>
      </c>
    </row>
    <row r="30" spans="1:11" x14ac:dyDescent="0.25">
      <c r="A30" s="3"/>
      <c r="B30" s="29"/>
      <c r="C30" s="19" t="s">
        <v>24</v>
      </c>
      <c r="D30" s="5">
        <v>27176118</v>
      </c>
      <c r="E30" s="5"/>
      <c r="F30" s="5">
        <f t="shared" si="3"/>
        <v>27176118</v>
      </c>
      <c r="G30" s="5">
        <v>14655285.539999999</v>
      </c>
      <c r="H30" s="5">
        <v>14655285.539999999</v>
      </c>
      <c r="I30" s="5">
        <f t="shared" si="4"/>
        <v>-12520832.460000001</v>
      </c>
    </row>
    <row r="31" spans="1:11" x14ac:dyDescent="0.25">
      <c r="A31" s="3"/>
      <c r="B31" s="29"/>
      <c r="C31" s="19" t="s">
        <v>25</v>
      </c>
      <c r="D31" s="5">
        <v>57000000</v>
      </c>
      <c r="E31" s="5"/>
      <c r="F31" s="5">
        <f t="shared" si="3"/>
        <v>57000000</v>
      </c>
      <c r="G31" s="5">
        <v>52812169</v>
      </c>
      <c r="H31" s="5">
        <v>52812169</v>
      </c>
      <c r="I31" s="5">
        <f t="shared" si="4"/>
        <v>-4187831</v>
      </c>
    </row>
    <row r="32" spans="1:11" x14ac:dyDescent="0.25">
      <c r="A32" s="3"/>
      <c r="B32" s="29"/>
      <c r="C32" s="19" t="s">
        <v>26</v>
      </c>
      <c r="D32" s="5"/>
      <c r="E32" s="5"/>
      <c r="F32" s="5"/>
      <c r="G32" s="5"/>
      <c r="H32" s="5"/>
      <c r="I32" s="5">
        <f t="shared" si="4"/>
        <v>0</v>
      </c>
    </row>
    <row r="33" spans="1:10" s="13" customFormat="1" x14ac:dyDescent="0.25">
      <c r="A33" s="21"/>
      <c r="B33" s="37" t="s">
        <v>27</v>
      </c>
      <c r="C33" s="34"/>
      <c r="D33" s="8">
        <f>SUM(D34:D38)</f>
        <v>14845004</v>
      </c>
      <c r="E33" s="8">
        <f t="shared" ref="E33:I33" si="5">SUM(E34:E38)</f>
        <v>106029950</v>
      </c>
      <c r="F33" s="8">
        <f t="shared" si="5"/>
        <v>120874954</v>
      </c>
      <c r="G33" s="8">
        <f t="shared" si="5"/>
        <v>68652790.909999996</v>
      </c>
      <c r="H33" s="8">
        <f t="shared" si="5"/>
        <v>68652790.909999996</v>
      </c>
      <c r="I33" s="8">
        <f t="shared" si="5"/>
        <v>53807786.909999996</v>
      </c>
    </row>
    <row r="34" spans="1:10" x14ac:dyDescent="0.25">
      <c r="A34" s="3"/>
      <c r="B34" s="29"/>
      <c r="C34" s="19" t="s">
        <v>28</v>
      </c>
      <c r="D34" s="5">
        <v>71725</v>
      </c>
      <c r="E34" s="5"/>
      <c r="F34" s="5">
        <f t="shared" ref="F34:F41" si="6">D34+E34</f>
        <v>71725</v>
      </c>
      <c r="G34" s="5">
        <v>24656</v>
      </c>
      <c r="H34" s="5">
        <v>24656</v>
      </c>
      <c r="I34" s="5">
        <f t="shared" si="4"/>
        <v>-47069</v>
      </c>
    </row>
    <row r="35" spans="1:10" x14ac:dyDescent="0.25">
      <c r="A35" s="3"/>
      <c r="B35" s="29"/>
      <c r="C35" s="19" t="s">
        <v>29</v>
      </c>
      <c r="D35" s="5">
        <v>2790773</v>
      </c>
      <c r="E35" s="5"/>
      <c r="F35" s="5">
        <f t="shared" si="6"/>
        <v>2790773</v>
      </c>
      <c r="G35" s="5">
        <v>1426298.5</v>
      </c>
      <c r="H35" s="5">
        <v>1426298.5</v>
      </c>
      <c r="I35" s="5">
        <f t="shared" si="4"/>
        <v>-1364474.5</v>
      </c>
    </row>
    <row r="36" spans="1:10" x14ac:dyDescent="0.25">
      <c r="A36" s="3"/>
      <c r="B36" s="29"/>
      <c r="C36" s="19" t="s">
        <v>30</v>
      </c>
      <c r="D36" s="5">
        <v>11982506</v>
      </c>
      <c r="E36" s="5"/>
      <c r="F36" s="5">
        <f t="shared" si="6"/>
        <v>11982506</v>
      </c>
      <c r="G36" s="5">
        <v>6226554.9000000004</v>
      </c>
      <c r="H36" s="5">
        <v>6226554.9000000004</v>
      </c>
      <c r="I36" s="5">
        <f t="shared" si="4"/>
        <v>-5755951.0999999996</v>
      </c>
    </row>
    <row r="37" spans="1:10" x14ac:dyDescent="0.25">
      <c r="A37" s="3"/>
      <c r="B37" s="29"/>
      <c r="C37" s="19" t="s">
        <v>31</v>
      </c>
      <c r="D37" s="5"/>
      <c r="E37" s="5"/>
      <c r="F37" s="5">
        <f t="shared" si="6"/>
        <v>0</v>
      </c>
      <c r="G37" s="5"/>
      <c r="H37" s="5"/>
      <c r="I37" s="5">
        <f t="shared" si="4"/>
        <v>0</v>
      </c>
    </row>
    <row r="38" spans="1:10" x14ac:dyDescent="0.25">
      <c r="A38" s="3"/>
      <c r="B38" s="29"/>
      <c r="C38" s="19" t="s">
        <v>71</v>
      </c>
      <c r="D38" s="5">
        <v>0</v>
      </c>
      <c r="E38" s="5">
        <v>106029950</v>
      </c>
      <c r="F38" s="5">
        <f t="shared" si="6"/>
        <v>106029950</v>
      </c>
      <c r="G38" s="5">
        <v>60975281.509999998</v>
      </c>
      <c r="H38" s="5">
        <v>60975281.509999998</v>
      </c>
      <c r="I38" s="5">
        <f t="shared" si="4"/>
        <v>60975281.509999998</v>
      </c>
    </row>
    <row r="39" spans="1:10" s="13" customFormat="1" x14ac:dyDescent="0.25">
      <c r="A39" s="25"/>
      <c r="B39" s="41" t="s">
        <v>32</v>
      </c>
      <c r="C39" s="42"/>
      <c r="D39" s="17">
        <v>11200641</v>
      </c>
      <c r="E39" s="17">
        <v>0</v>
      </c>
      <c r="F39" s="8">
        <f t="shared" si="6"/>
        <v>11200641</v>
      </c>
      <c r="G39" s="17">
        <v>0</v>
      </c>
      <c r="H39" s="17">
        <v>0</v>
      </c>
      <c r="I39" s="8">
        <f t="shared" si="4"/>
        <v>-11200641</v>
      </c>
    </row>
    <row r="40" spans="1:10" s="13" customFormat="1" x14ac:dyDescent="0.25">
      <c r="A40" s="21"/>
      <c r="B40" s="37" t="s">
        <v>33</v>
      </c>
      <c r="C40" s="34"/>
      <c r="D40" s="8">
        <f>D41</f>
        <v>145750</v>
      </c>
      <c r="E40" s="8">
        <f>E41</f>
        <v>0</v>
      </c>
      <c r="F40" s="8">
        <f t="shared" ref="F40:I40" si="7">F41</f>
        <v>145750</v>
      </c>
      <c r="G40" s="8">
        <f t="shared" si="7"/>
        <v>56315.75</v>
      </c>
      <c r="H40" s="8">
        <f t="shared" si="7"/>
        <v>56315.75</v>
      </c>
      <c r="I40" s="8">
        <f t="shared" si="7"/>
        <v>-89434.25</v>
      </c>
    </row>
    <row r="41" spans="1:10" x14ac:dyDescent="0.25">
      <c r="A41" s="3"/>
      <c r="B41" s="29"/>
      <c r="C41" s="19" t="s">
        <v>34</v>
      </c>
      <c r="D41" s="15">
        <v>145750</v>
      </c>
      <c r="E41" s="15"/>
      <c r="F41" s="5">
        <f t="shared" si="6"/>
        <v>145750</v>
      </c>
      <c r="G41" s="5">
        <v>56315.75</v>
      </c>
      <c r="H41" s="5">
        <v>56315.75</v>
      </c>
      <c r="I41" s="5">
        <f t="shared" si="4"/>
        <v>-89434.25</v>
      </c>
    </row>
    <row r="42" spans="1:10" s="13" customFormat="1" x14ac:dyDescent="0.25">
      <c r="A42" s="21"/>
      <c r="B42" s="37" t="s">
        <v>35</v>
      </c>
      <c r="C42" s="34"/>
      <c r="D42" s="8">
        <f>SUM(D43:D44)</f>
        <v>0</v>
      </c>
      <c r="E42" s="8">
        <f t="shared" ref="E42:I42" si="8">SUM(E43:E44)</f>
        <v>0</v>
      </c>
      <c r="F42" s="8">
        <f t="shared" si="8"/>
        <v>0</v>
      </c>
      <c r="G42" s="8">
        <f t="shared" si="8"/>
        <v>68176.539999999994</v>
      </c>
      <c r="H42" s="8">
        <f t="shared" si="8"/>
        <v>68176.539999999994</v>
      </c>
      <c r="I42" s="8">
        <f t="shared" si="8"/>
        <v>68176.539999999994</v>
      </c>
    </row>
    <row r="43" spans="1:10" x14ac:dyDescent="0.25">
      <c r="A43" s="3"/>
      <c r="B43" s="29"/>
      <c r="C43" s="19" t="s">
        <v>36</v>
      </c>
      <c r="D43" s="5"/>
      <c r="E43" s="5"/>
      <c r="F43" s="5"/>
      <c r="G43" s="5"/>
      <c r="H43" s="5"/>
      <c r="I43" s="5">
        <f t="shared" si="4"/>
        <v>0</v>
      </c>
    </row>
    <row r="44" spans="1:10" x14ac:dyDescent="0.25">
      <c r="A44" s="3"/>
      <c r="B44" s="29"/>
      <c r="C44" s="19" t="s">
        <v>37</v>
      </c>
      <c r="D44" s="5">
        <v>0</v>
      </c>
      <c r="E44" s="5">
        <v>0</v>
      </c>
      <c r="F44" s="5">
        <v>0</v>
      </c>
      <c r="G44" s="5">
        <v>68176.539999999994</v>
      </c>
      <c r="H44" s="5">
        <v>68176.539999999994</v>
      </c>
      <c r="I44" s="5">
        <f t="shared" si="4"/>
        <v>68176.539999999994</v>
      </c>
    </row>
    <row r="45" spans="1:10" x14ac:dyDescent="0.25">
      <c r="A45" s="3"/>
      <c r="B45" s="29"/>
      <c r="C45" s="19"/>
      <c r="D45" s="15"/>
      <c r="E45" s="15"/>
      <c r="F45" s="15"/>
      <c r="G45" s="15"/>
      <c r="H45" s="15"/>
      <c r="I45" s="5"/>
    </row>
    <row r="46" spans="1:10" x14ac:dyDescent="0.25">
      <c r="A46" s="36" t="s">
        <v>38</v>
      </c>
      <c r="B46" s="37"/>
      <c r="C46" s="34"/>
      <c r="D46" s="69">
        <f>+D13+D14+D15+D16+D17+D18+D19+D20+D33+D39+D40+D42</f>
        <v>3003910301</v>
      </c>
      <c r="E46" s="69">
        <f t="shared" ref="E46:I46" si="9">+E13+E14+E15+E16+E17+E18+E19+E20+E33+E39+E40+E42</f>
        <v>0</v>
      </c>
      <c r="F46" s="69">
        <f t="shared" si="9"/>
        <v>3003910301</v>
      </c>
      <c r="G46" s="69">
        <f t="shared" si="9"/>
        <v>1762182925.3199999</v>
      </c>
      <c r="H46" s="69">
        <f t="shared" si="9"/>
        <v>1762182925.3199999</v>
      </c>
      <c r="I46" s="35">
        <f t="shared" si="9"/>
        <v>-1241727375.6800001</v>
      </c>
      <c r="J46" s="6"/>
    </row>
    <row r="47" spans="1:10" x14ac:dyDescent="0.25">
      <c r="A47" s="36" t="s">
        <v>39</v>
      </c>
      <c r="B47" s="37"/>
      <c r="C47" s="34"/>
      <c r="D47" s="69"/>
      <c r="E47" s="69"/>
      <c r="F47" s="69"/>
      <c r="G47" s="69"/>
      <c r="H47" s="69"/>
      <c r="I47" s="35"/>
    </row>
    <row r="48" spans="1:10" x14ac:dyDescent="0.25">
      <c r="A48" s="36" t="s">
        <v>40</v>
      </c>
      <c r="B48" s="37"/>
      <c r="C48" s="34"/>
      <c r="D48" s="15"/>
      <c r="E48" s="15"/>
      <c r="F48" s="15"/>
      <c r="G48" s="15"/>
      <c r="H48" s="15"/>
      <c r="I48" s="5"/>
    </row>
    <row r="49" spans="1:11" x14ac:dyDescent="0.25">
      <c r="A49" s="21"/>
      <c r="B49" s="22"/>
      <c r="C49" s="20"/>
      <c r="D49" s="15"/>
      <c r="E49" s="15"/>
      <c r="F49" s="15"/>
      <c r="G49" s="15"/>
      <c r="H49" s="15"/>
      <c r="I49" s="5"/>
    </row>
    <row r="50" spans="1:11" x14ac:dyDescent="0.25">
      <c r="A50" s="21"/>
      <c r="B50" s="22"/>
      <c r="C50" s="20"/>
      <c r="D50" s="15"/>
      <c r="E50" s="15"/>
      <c r="F50" s="15"/>
      <c r="G50" s="15"/>
      <c r="H50" s="15"/>
      <c r="I50" s="5"/>
    </row>
    <row r="51" spans="1:11" x14ac:dyDescent="0.25">
      <c r="A51" s="21"/>
      <c r="B51" s="22"/>
      <c r="C51" s="20"/>
      <c r="D51" s="15"/>
      <c r="E51" s="15"/>
      <c r="F51" s="15"/>
      <c r="G51" s="15"/>
      <c r="H51" s="15"/>
      <c r="I51" s="5"/>
    </row>
    <row r="52" spans="1:11" x14ac:dyDescent="0.25">
      <c r="A52" s="21"/>
      <c r="B52" s="22"/>
      <c r="C52" s="20"/>
      <c r="D52" s="15"/>
      <c r="E52" s="15"/>
      <c r="F52" s="15"/>
      <c r="G52" s="15"/>
      <c r="H52" s="15"/>
      <c r="I52" s="5"/>
    </row>
    <row r="53" spans="1:11" x14ac:dyDescent="0.25">
      <c r="A53" s="21"/>
      <c r="B53" s="22"/>
      <c r="C53" s="20"/>
      <c r="D53" s="15"/>
      <c r="E53" s="15"/>
      <c r="F53" s="15"/>
      <c r="G53" s="15"/>
      <c r="H53" s="15"/>
      <c r="I53" s="5"/>
    </row>
    <row r="54" spans="1:11" x14ac:dyDescent="0.25">
      <c r="A54" s="21"/>
      <c r="B54" s="22"/>
      <c r="C54" s="20"/>
      <c r="D54" s="15"/>
      <c r="E54" s="15"/>
      <c r="F54" s="15"/>
      <c r="G54" s="15"/>
      <c r="H54" s="15"/>
      <c r="I54" s="5"/>
    </row>
    <row r="55" spans="1:11" x14ac:dyDescent="0.25">
      <c r="A55" s="21"/>
      <c r="B55" s="22"/>
      <c r="C55" s="20"/>
      <c r="D55" s="15"/>
      <c r="E55" s="15"/>
      <c r="F55" s="15"/>
      <c r="G55" s="15"/>
      <c r="H55" s="15"/>
      <c r="I55" s="5"/>
    </row>
    <row r="56" spans="1:11" ht="15.75" thickBot="1" x14ac:dyDescent="0.3">
      <c r="A56" s="4"/>
      <c r="B56" s="23"/>
      <c r="C56" s="24"/>
      <c r="D56" s="70"/>
      <c r="E56" s="70"/>
      <c r="F56" s="70"/>
      <c r="G56" s="70"/>
      <c r="H56" s="70"/>
      <c r="I56" s="9"/>
    </row>
    <row r="57" spans="1:11" x14ac:dyDescent="0.25">
      <c r="A57" s="36" t="s">
        <v>41</v>
      </c>
      <c r="B57" s="37"/>
      <c r="C57" s="34"/>
      <c r="D57" s="5"/>
      <c r="E57" s="5"/>
      <c r="F57" s="5"/>
      <c r="G57" s="5"/>
      <c r="H57" s="5"/>
      <c r="I57" s="5"/>
    </row>
    <row r="58" spans="1:11" s="13" customFormat="1" x14ac:dyDescent="0.25">
      <c r="A58" s="12"/>
      <c r="B58" s="33" t="s">
        <v>42</v>
      </c>
      <c r="C58" s="34"/>
      <c r="D58" s="8">
        <f>+D59+D60+D61+D62+D63+D64+D65+D66</f>
        <v>572574049</v>
      </c>
      <c r="E58" s="8">
        <f t="shared" ref="E58:I58" si="10">+E59+E60+E61+E62+E63+E64+E65+E66</f>
        <v>0</v>
      </c>
      <c r="F58" s="8">
        <f>+F59+F60+F61+F62+F63+F64+F65+F66</f>
        <v>572574049</v>
      </c>
      <c r="G58" s="8">
        <f t="shared" si="10"/>
        <v>292714470</v>
      </c>
      <c r="H58" s="8">
        <f t="shared" si="10"/>
        <v>292714470</v>
      </c>
      <c r="I58" s="8">
        <f t="shared" si="10"/>
        <v>-279859579</v>
      </c>
    </row>
    <row r="59" spans="1:11" x14ac:dyDescent="0.25">
      <c r="A59" s="3"/>
      <c r="B59" s="10"/>
      <c r="C59" s="11" t="s">
        <v>43</v>
      </c>
      <c r="D59" s="5"/>
      <c r="E59" s="5"/>
      <c r="F59" s="5"/>
      <c r="G59" s="5"/>
      <c r="H59" s="5"/>
      <c r="I59" s="5"/>
    </row>
    <row r="60" spans="1:11" x14ac:dyDescent="0.25">
      <c r="A60" s="3"/>
      <c r="B60" s="10"/>
      <c r="C60" s="11" t="s">
        <v>44</v>
      </c>
      <c r="D60" s="5"/>
      <c r="E60" s="5"/>
      <c r="F60" s="5"/>
      <c r="G60" s="5"/>
      <c r="H60" s="5"/>
      <c r="I60" s="5"/>
    </row>
    <row r="61" spans="1:11" x14ac:dyDescent="0.25">
      <c r="A61" s="3"/>
      <c r="B61" s="10"/>
      <c r="C61" s="11" t="s">
        <v>45</v>
      </c>
      <c r="D61" s="14">
        <v>96400538</v>
      </c>
      <c r="E61" s="5"/>
      <c r="F61" s="5">
        <f t="shared" ref="F61:F62" si="11">D61+E61</f>
        <v>96400538</v>
      </c>
      <c r="G61" s="5">
        <v>52816788</v>
      </c>
      <c r="H61" s="5">
        <v>52816788</v>
      </c>
      <c r="I61" s="5">
        <f t="shared" ref="I61:I62" si="12">H61-D61</f>
        <v>-43583750</v>
      </c>
      <c r="J61" s="6"/>
    </row>
    <row r="62" spans="1:11" ht="28.5" x14ac:dyDescent="0.25">
      <c r="A62" s="3"/>
      <c r="B62" s="10"/>
      <c r="C62" s="11" t="s">
        <v>46</v>
      </c>
      <c r="D62" s="14">
        <v>476173511</v>
      </c>
      <c r="E62" s="5"/>
      <c r="F62" s="5">
        <f t="shared" si="11"/>
        <v>476173511</v>
      </c>
      <c r="G62" s="5">
        <v>239897682</v>
      </c>
      <c r="H62" s="5">
        <v>239897682</v>
      </c>
      <c r="I62" s="5">
        <f t="shared" si="12"/>
        <v>-236275829</v>
      </c>
      <c r="J62" s="6"/>
      <c r="K62" s="6"/>
    </row>
    <row r="63" spans="1:11" x14ac:dyDescent="0.25">
      <c r="A63" s="3"/>
      <c r="B63" s="10"/>
      <c r="C63" s="11" t="s">
        <v>47</v>
      </c>
      <c r="D63" s="5"/>
      <c r="E63" s="5"/>
      <c r="F63" s="5"/>
      <c r="G63" s="5"/>
      <c r="H63" s="5"/>
      <c r="I63" s="5"/>
    </row>
    <row r="64" spans="1:11" x14ac:dyDescent="0.25">
      <c r="A64" s="3"/>
      <c r="B64" s="10"/>
      <c r="C64" s="11" t="s">
        <v>48</v>
      </c>
      <c r="D64" s="5"/>
      <c r="E64" s="5"/>
      <c r="F64" s="5"/>
      <c r="G64" s="5"/>
      <c r="H64" s="5"/>
      <c r="I64" s="5"/>
    </row>
    <row r="65" spans="1:9" ht="30" x14ac:dyDescent="0.25">
      <c r="A65" s="3"/>
      <c r="B65" s="10"/>
      <c r="C65" s="16" t="s">
        <v>49</v>
      </c>
      <c r="D65" s="5"/>
      <c r="E65" s="5"/>
      <c r="F65" s="5"/>
      <c r="G65" s="5"/>
      <c r="H65" s="5"/>
      <c r="I65" s="5"/>
    </row>
    <row r="66" spans="1:9" ht="30" x14ac:dyDescent="0.25">
      <c r="A66" s="3"/>
      <c r="B66" s="10"/>
      <c r="C66" s="18" t="s">
        <v>50</v>
      </c>
      <c r="D66" s="5"/>
      <c r="E66" s="5"/>
      <c r="F66" s="5"/>
      <c r="G66" s="5"/>
      <c r="H66" s="5"/>
      <c r="I66" s="5"/>
    </row>
    <row r="67" spans="1:9" s="13" customFormat="1" x14ac:dyDescent="0.25">
      <c r="A67" s="12"/>
      <c r="B67" s="33" t="s">
        <v>51</v>
      </c>
      <c r="C67" s="34"/>
      <c r="D67" s="8">
        <f>+D68+D69+D70+D71</f>
        <v>31547044</v>
      </c>
      <c r="E67" s="8">
        <f t="shared" ref="E67:I67" si="13">+E68+E69+E70+E71</f>
        <v>0</v>
      </c>
      <c r="F67" s="8">
        <f>+F68+F69+F70+F71</f>
        <v>31547044</v>
      </c>
      <c r="G67" s="8">
        <f t="shared" si="13"/>
        <v>42542443.629999995</v>
      </c>
      <c r="H67" s="8">
        <f t="shared" si="13"/>
        <v>42542443.629999995</v>
      </c>
      <c r="I67" s="8">
        <f t="shared" si="13"/>
        <v>10995399.629999995</v>
      </c>
    </row>
    <row r="68" spans="1:9" x14ac:dyDescent="0.25">
      <c r="A68" s="3"/>
      <c r="B68" s="10"/>
      <c r="C68" s="11" t="s">
        <v>52</v>
      </c>
      <c r="D68" s="5"/>
      <c r="E68" s="5"/>
      <c r="F68" s="15"/>
      <c r="G68" s="15"/>
      <c r="H68" s="15"/>
      <c r="I68" s="15"/>
    </row>
    <row r="69" spans="1:9" x14ac:dyDescent="0.25">
      <c r="A69" s="3"/>
      <c r="B69" s="10"/>
      <c r="C69" s="11" t="s">
        <v>53</v>
      </c>
      <c r="D69" s="5"/>
      <c r="E69" s="5"/>
      <c r="F69" s="15"/>
      <c r="G69" s="15"/>
      <c r="H69" s="15"/>
      <c r="I69" s="15"/>
    </row>
    <row r="70" spans="1:9" x14ac:dyDescent="0.25">
      <c r="A70" s="3"/>
      <c r="B70" s="10"/>
      <c r="C70" s="11" t="s">
        <v>54</v>
      </c>
      <c r="D70" s="5"/>
      <c r="E70" s="5"/>
      <c r="F70" s="15"/>
      <c r="G70" s="15"/>
      <c r="H70" s="15"/>
      <c r="I70" s="15"/>
    </row>
    <row r="71" spans="1:9" x14ac:dyDescent="0.25">
      <c r="A71" s="3"/>
      <c r="B71" s="10"/>
      <c r="C71" s="11" t="s">
        <v>55</v>
      </c>
      <c r="D71" s="14">
        <v>31547044</v>
      </c>
      <c r="E71" s="5">
        <v>0</v>
      </c>
      <c r="F71" s="5">
        <f t="shared" ref="F71:F72" si="14">D71+E71</f>
        <v>31547044</v>
      </c>
      <c r="G71" s="15">
        <f>15031526+27510917.63</f>
        <v>42542443.629999995</v>
      </c>
      <c r="H71" s="15">
        <f>15031526+27510917.63</f>
        <v>42542443.629999995</v>
      </c>
      <c r="I71" s="5">
        <f t="shared" ref="I71" si="15">H71-D71</f>
        <v>10995399.629999995</v>
      </c>
    </row>
    <row r="72" spans="1:9" x14ac:dyDescent="0.25">
      <c r="A72" s="3"/>
      <c r="B72" s="31" t="s">
        <v>56</v>
      </c>
      <c r="C72" s="32"/>
      <c r="D72" s="5">
        <f>+D73+D74</f>
        <v>0</v>
      </c>
      <c r="E72" s="5">
        <f>+E73+E74</f>
        <v>0</v>
      </c>
      <c r="F72" s="5">
        <f t="shared" si="14"/>
        <v>0</v>
      </c>
      <c r="G72" s="15">
        <f t="shared" ref="G72:I72" si="16">+G73+G74</f>
        <v>0</v>
      </c>
      <c r="H72" s="15">
        <f t="shared" si="16"/>
        <v>0</v>
      </c>
      <c r="I72" s="15">
        <f t="shared" si="16"/>
        <v>0</v>
      </c>
    </row>
    <row r="73" spans="1:9" ht="28.5" x14ac:dyDescent="0.25">
      <c r="A73" s="3"/>
      <c r="B73" s="10"/>
      <c r="C73" s="11" t="s">
        <v>57</v>
      </c>
      <c r="D73" s="5"/>
      <c r="E73" s="5"/>
      <c r="F73" s="15"/>
      <c r="G73" s="15"/>
      <c r="H73" s="15"/>
      <c r="I73" s="15"/>
    </row>
    <row r="74" spans="1:9" x14ac:dyDescent="0.25">
      <c r="A74" s="3"/>
      <c r="B74" s="10"/>
      <c r="C74" s="11" t="s">
        <v>58</v>
      </c>
      <c r="D74" s="5"/>
      <c r="E74" s="5"/>
      <c r="F74" s="15"/>
      <c r="G74" s="15"/>
      <c r="H74" s="15"/>
      <c r="I74" s="15"/>
    </row>
    <row r="75" spans="1:9" x14ac:dyDescent="0.25">
      <c r="A75" s="3"/>
      <c r="B75" s="31" t="s">
        <v>59</v>
      </c>
      <c r="C75" s="32"/>
      <c r="D75" s="14"/>
      <c r="E75" s="5"/>
      <c r="F75" s="15"/>
      <c r="G75" s="15"/>
      <c r="H75" s="15"/>
      <c r="I75" s="15"/>
    </row>
    <row r="76" spans="1:9" x14ac:dyDescent="0.25">
      <c r="A76" s="3"/>
      <c r="B76" s="31" t="s">
        <v>60</v>
      </c>
      <c r="C76" s="32"/>
      <c r="D76" s="5"/>
      <c r="E76" s="5"/>
      <c r="F76" s="15"/>
      <c r="G76" s="15"/>
      <c r="H76" s="15"/>
      <c r="I76" s="15"/>
    </row>
    <row r="77" spans="1:9" x14ac:dyDescent="0.25">
      <c r="A77" s="3"/>
      <c r="B77" s="31"/>
      <c r="C77" s="32"/>
      <c r="D77" s="5"/>
      <c r="E77" s="5">
        <v>0</v>
      </c>
      <c r="F77" s="5"/>
      <c r="G77" s="5"/>
      <c r="H77" s="5"/>
      <c r="I77" s="5"/>
    </row>
    <row r="78" spans="1:9" x14ac:dyDescent="0.25">
      <c r="A78" s="36" t="s">
        <v>61</v>
      </c>
      <c r="B78" s="37"/>
      <c r="C78" s="34"/>
      <c r="D78" s="8">
        <f>+D58+D67+D72+D75+D76</f>
        <v>604121093</v>
      </c>
      <c r="E78" s="8">
        <f t="shared" ref="E78:I78" si="17">+E58+E67+E72+E75+E76</f>
        <v>0</v>
      </c>
      <c r="F78" s="8">
        <f>+F58+F67+F72+F75+F76</f>
        <v>604121093</v>
      </c>
      <c r="G78" s="8">
        <f>+G58+G67+G72+G75+G76</f>
        <v>335256913.63</v>
      </c>
      <c r="H78" s="8">
        <f t="shared" si="17"/>
        <v>335256913.63</v>
      </c>
      <c r="I78" s="8">
        <f t="shared" si="17"/>
        <v>-268864179.37</v>
      </c>
    </row>
    <row r="79" spans="1:9" x14ac:dyDescent="0.25">
      <c r="A79" s="3"/>
      <c r="B79" s="31"/>
      <c r="C79" s="32"/>
      <c r="D79" s="5"/>
      <c r="E79" s="5"/>
      <c r="F79" s="5"/>
      <c r="G79" s="5"/>
      <c r="H79" s="5"/>
      <c r="I79" s="5"/>
    </row>
    <row r="80" spans="1:9" x14ac:dyDescent="0.25">
      <c r="A80" s="36" t="s">
        <v>62</v>
      </c>
      <c r="B80" s="37"/>
      <c r="C80" s="34"/>
      <c r="D80" s="5"/>
      <c r="E80" s="5"/>
      <c r="F80" s="5"/>
      <c r="G80" s="5"/>
      <c r="H80" s="5"/>
      <c r="I80" s="5"/>
    </row>
    <row r="81" spans="1:12" x14ac:dyDescent="0.25">
      <c r="A81" s="3"/>
      <c r="B81" s="31" t="s">
        <v>63</v>
      </c>
      <c r="C81" s="32"/>
      <c r="D81" s="5"/>
      <c r="E81" s="5"/>
      <c r="F81" s="5"/>
      <c r="G81" s="5"/>
      <c r="H81" s="5"/>
      <c r="I81" s="5"/>
    </row>
    <row r="82" spans="1:12" x14ac:dyDescent="0.25">
      <c r="A82" s="3"/>
      <c r="B82" s="31"/>
      <c r="C82" s="32"/>
      <c r="D82" s="5"/>
      <c r="E82" s="5"/>
      <c r="F82" s="5"/>
      <c r="G82" s="5"/>
      <c r="H82" s="5"/>
      <c r="I82" s="5"/>
    </row>
    <row r="83" spans="1:12" x14ac:dyDescent="0.25">
      <c r="A83" s="36" t="s">
        <v>64</v>
      </c>
      <c r="B83" s="37"/>
      <c r="C83" s="34"/>
      <c r="D83" s="8">
        <f>+D46+D78+D80</f>
        <v>3608031394</v>
      </c>
      <c r="E83" s="8">
        <f t="shared" ref="E83" si="18">+E46+E78+E80</f>
        <v>0</v>
      </c>
      <c r="F83" s="8">
        <f>+F46+F78+F80</f>
        <v>3608031394</v>
      </c>
      <c r="G83" s="8">
        <f>+G46+G78+G80</f>
        <v>2097439838.9499998</v>
      </c>
      <c r="H83" s="8">
        <f t="shared" ref="H83:I83" si="19">+H46+H78+H80</f>
        <v>2097439838.9499998</v>
      </c>
      <c r="I83" s="8">
        <f t="shared" si="19"/>
        <v>-1510591555.0500002</v>
      </c>
      <c r="J83" s="6"/>
    </row>
    <row r="84" spans="1:12" x14ac:dyDescent="0.25">
      <c r="A84" s="3"/>
      <c r="B84" s="31"/>
      <c r="C84" s="32"/>
      <c r="D84" s="5"/>
      <c r="E84" s="5"/>
      <c r="F84" s="5"/>
      <c r="G84" s="5"/>
      <c r="H84" s="5"/>
      <c r="I84" s="5"/>
      <c r="J84" s="6"/>
    </row>
    <row r="85" spans="1:12" x14ac:dyDescent="0.25">
      <c r="A85" s="3"/>
      <c r="B85" s="33" t="s">
        <v>65</v>
      </c>
      <c r="C85" s="34"/>
      <c r="D85" s="5"/>
      <c r="E85" s="5"/>
      <c r="F85" s="5"/>
      <c r="G85" s="5"/>
      <c r="H85" s="5"/>
      <c r="I85" s="5"/>
    </row>
    <row r="86" spans="1:12" x14ac:dyDescent="0.25">
      <c r="A86" s="3"/>
      <c r="B86" s="31" t="s">
        <v>66</v>
      </c>
      <c r="C86" s="32"/>
      <c r="D86" s="5"/>
      <c r="E86" s="5"/>
      <c r="F86" s="5"/>
      <c r="G86" s="5"/>
      <c r="H86" s="5"/>
      <c r="I86" s="5"/>
      <c r="K86" s="6"/>
    </row>
    <row r="87" spans="1:12" x14ac:dyDescent="0.25">
      <c r="A87" s="3"/>
      <c r="B87" s="31" t="s">
        <v>67</v>
      </c>
      <c r="C87" s="32"/>
      <c r="D87" s="5"/>
      <c r="E87" s="5"/>
      <c r="F87" s="5"/>
      <c r="G87" s="5"/>
      <c r="H87" s="5"/>
      <c r="I87" s="5"/>
      <c r="K87" s="6"/>
      <c r="L87" s="6"/>
    </row>
    <row r="88" spans="1:12" x14ac:dyDescent="0.25">
      <c r="A88" s="3"/>
      <c r="B88" s="33" t="s">
        <v>68</v>
      </c>
      <c r="C88" s="34"/>
      <c r="D88" s="5"/>
      <c r="E88" s="5"/>
      <c r="F88" s="5"/>
      <c r="G88" s="5"/>
      <c r="H88" s="5"/>
      <c r="I88" s="5"/>
      <c r="K88" s="6"/>
      <c r="L88" s="6"/>
    </row>
    <row r="89" spans="1:12" ht="15.75" thickBot="1" x14ac:dyDescent="0.3">
      <c r="A89" s="4"/>
      <c r="B89" s="38"/>
      <c r="C89" s="39"/>
      <c r="D89" s="9"/>
      <c r="E89" s="9"/>
      <c r="F89" s="9"/>
      <c r="G89" s="9"/>
      <c r="H89" s="9"/>
      <c r="I89" s="9"/>
    </row>
    <row r="91" spans="1:12" x14ac:dyDescent="0.25">
      <c r="F91" s="7"/>
      <c r="G91" s="7"/>
      <c r="H91" s="7"/>
    </row>
    <row r="92" spans="1:12" x14ac:dyDescent="0.25">
      <c r="F92" s="6"/>
      <c r="G92" s="6"/>
      <c r="H92" s="6">
        <f>+I83+1510591555.05</f>
        <v>0</v>
      </c>
      <c r="I92" s="6"/>
    </row>
    <row r="93" spans="1:12" x14ac:dyDescent="0.25">
      <c r="G93" s="6"/>
    </row>
  </sheetData>
  <mergeCells count="65">
    <mergeCell ref="I20:I21"/>
    <mergeCell ref="A2:I2"/>
    <mergeCell ref="A5:I5"/>
    <mergeCell ref="A6:I6"/>
    <mergeCell ref="A7:I7"/>
    <mergeCell ref="A8:C8"/>
    <mergeCell ref="D8:H8"/>
    <mergeCell ref="I8:I10"/>
    <mergeCell ref="A9:C9"/>
    <mergeCell ref="A10:C10"/>
    <mergeCell ref="D9:D10"/>
    <mergeCell ref="B18:C18"/>
    <mergeCell ref="E9:E10"/>
    <mergeCell ref="F9:F10"/>
    <mergeCell ref="G9:G10"/>
    <mergeCell ref="H9:H10"/>
    <mergeCell ref="A11:C11"/>
    <mergeCell ref="A12:C12"/>
    <mergeCell ref="B13:C13"/>
    <mergeCell ref="B14:C14"/>
    <mergeCell ref="B15:C15"/>
    <mergeCell ref="H20:H21"/>
    <mergeCell ref="B33:C33"/>
    <mergeCell ref="D20:D21"/>
    <mergeCell ref="E20:E21"/>
    <mergeCell ref="B16:C16"/>
    <mergeCell ref="B17:C17"/>
    <mergeCell ref="B19:C19"/>
    <mergeCell ref="B20:C20"/>
    <mergeCell ref="B21:C21"/>
    <mergeCell ref="B42:C42"/>
    <mergeCell ref="A46:C46"/>
    <mergeCell ref="A47:C47"/>
    <mergeCell ref="F20:F21"/>
    <mergeCell ref="G20:G21"/>
    <mergeCell ref="B39:C39"/>
    <mergeCell ref="A20:A21"/>
    <mergeCell ref="B87:C87"/>
    <mergeCell ref="B88:C88"/>
    <mergeCell ref="B89:C89"/>
    <mergeCell ref="A78:C78"/>
    <mergeCell ref="B79:C79"/>
    <mergeCell ref="A80:C80"/>
    <mergeCell ref="B81:C81"/>
    <mergeCell ref="B82:C82"/>
    <mergeCell ref="A83:C83"/>
    <mergeCell ref="B84:C84"/>
    <mergeCell ref="B85:C85"/>
    <mergeCell ref="B86:C86"/>
    <mergeCell ref="A3:I3"/>
    <mergeCell ref="B77:C77"/>
    <mergeCell ref="B58:C58"/>
    <mergeCell ref="B67:C67"/>
    <mergeCell ref="B72:C72"/>
    <mergeCell ref="B75:C75"/>
    <mergeCell ref="B76:C76"/>
    <mergeCell ref="F46:F47"/>
    <mergeCell ref="G46:G47"/>
    <mergeCell ref="H46:H47"/>
    <mergeCell ref="I46:I47"/>
    <mergeCell ref="A48:C48"/>
    <mergeCell ref="D46:D47"/>
    <mergeCell ref="E46:E47"/>
    <mergeCell ref="A57:C57"/>
    <mergeCell ref="B40:C40"/>
  </mergeCells>
  <pageMargins left="0.19685039370078741" right="0.15748031496062992" top="0.23622047244094491" bottom="0.62992125984251968" header="0.31496062992125984" footer="0.31496062992125984"/>
  <pageSetup scale="65" orientation="landscape" r:id="rId1"/>
  <headerFooter>
    <oddFooter>&amp;C&amp;P/&amp;N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EstadoAnaliticoDetallado</vt:lpstr>
      <vt:lpstr>EstadoAnaliticoDetallado!Área_de_impresión</vt:lpstr>
      <vt:lpstr>EstadoAnaliticoDetallado!Títulos_a_imprimir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2018-10-11T15:35:07Z</cp:lastPrinted>
  <dcterms:created xsi:type="dcterms:W3CDTF">2017-08-08T16:22:01Z</dcterms:created>
  <dcterms:modified xsi:type="dcterms:W3CDTF">2018-10-11T15:35:13Z</dcterms:modified>
</cp:coreProperties>
</file>