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730" windowHeight="11160"/>
  </bookViews>
  <sheets>
    <sheet name="EstadoAnaliticoDetallado" sheetId="1" r:id="rId1"/>
  </sheets>
  <definedNames>
    <definedName name="_xlnm.Print_Area" localSheetId="0">EstadoAnaliticoDetallado!$A$1:$I$82</definedName>
    <definedName name="_xlnm.Print_Titles" localSheetId="0">EstadoAnaliticoDetallado!$1:$9</definedName>
  </definedNames>
  <calcPr calcId="144525"/>
</workbook>
</file>

<file path=xl/calcChain.xml><?xml version="1.0" encoding="utf-8"?>
<calcChain xmlns="http://schemas.openxmlformats.org/spreadsheetml/2006/main">
  <c r="G51" i="1" l="1"/>
  <c r="G39" i="1"/>
  <c r="G32" i="1"/>
  <c r="G19" i="1"/>
  <c r="H81" i="1" l="1"/>
  <c r="G81" i="1"/>
  <c r="I80" i="1" l="1"/>
  <c r="I79" i="1"/>
  <c r="G74" i="1"/>
  <c r="F81" i="1"/>
  <c r="D81" i="1"/>
  <c r="E81" i="1"/>
  <c r="I81" i="1" l="1"/>
  <c r="H74" i="1"/>
  <c r="I74" i="1" s="1"/>
  <c r="G73" i="1"/>
  <c r="E73" i="1"/>
  <c r="D73" i="1"/>
  <c r="H73" i="1" l="1"/>
  <c r="I73" i="1"/>
  <c r="F74" i="1"/>
  <c r="F73" i="1" s="1"/>
  <c r="H68" i="1" l="1"/>
  <c r="I68" i="1" s="1"/>
  <c r="F69" i="1"/>
  <c r="F68" i="1"/>
  <c r="H64" i="1"/>
  <c r="H55" i="1"/>
  <c r="H54" i="1"/>
  <c r="H40" i="1"/>
  <c r="H38" i="1"/>
  <c r="H37" i="1"/>
  <c r="H36" i="1"/>
  <c r="H35" i="1"/>
  <c r="H34" i="1"/>
  <c r="H33" i="1"/>
  <c r="H31" i="1"/>
  <c r="H30" i="1"/>
  <c r="H29" i="1"/>
  <c r="H28" i="1"/>
  <c r="H27" i="1"/>
  <c r="H26" i="1"/>
  <c r="H25" i="1"/>
  <c r="H24" i="1"/>
  <c r="H23" i="1"/>
  <c r="H22" i="1"/>
  <c r="H21" i="1"/>
  <c r="H18" i="1"/>
  <c r="H17" i="1"/>
  <c r="H16" i="1"/>
  <c r="H15" i="1"/>
  <c r="H14" i="1"/>
  <c r="H13" i="1"/>
  <c r="H12" i="1"/>
  <c r="I64" i="1" l="1"/>
  <c r="I55" i="1"/>
  <c r="I54" i="1"/>
  <c r="I43" i="1"/>
  <c r="I40" i="1"/>
  <c r="I38" i="1"/>
  <c r="I37" i="1"/>
  <c r="I36" i="1"/>
  <c r="I35" i="1"/>
  <c r="I34" i="1"/>
  <c r="I33" i="1"/>
  <c r="I31" i="1"/>
  <c r="I30" i="1"/>
  <c r="I29" i="1"/>
  <c r="I28" i="1"/>
  <c r="I27" i="1"/>
  <c r="I26" i="1"/>
  <c r="I25" i="1"/>
  <c r="I24" i="1"/>
  <c r="I23" i="1"/>
  <c r="I22" i="1"/>
  <c r="I21" i="1"/>
  <c r="I18" i="1"/>
  <c r="I17" i="1"/>
  <c r="I16" i="1"/>
  <c r="I15" i="1"/>
  <c r="I14" i="1"/>
  <c r="I13" i="1"/>
  <c r="I12" i="1"/>
  <c r="G41" i="1" l="1"/>
  <c r="G45" i="1" s="1"/>
  <c r="F41" i="1"/>
  <c r="E41" i="1"/>
  <c r="D41" i="1"/>
  <c r="D39" i="1"/>
  <c r="I41" i="1"/>
  <c r="H41" i="1"/>
  <c r="I39" i="1" l="1"/>
  <c r="F40" i="1"/>
  <c r="F39" i="1" s="1"/>
  <c r="F38" i="1"/>
  <c r="E39" i="1"/>
  <c r="H39" i="1"/>
  <c r="H32" i="1"/>
  <c r="E32" i="1"/>
  <c r="H19" i="1"/>
  <c r="E19" i="1"/>
  <c r="D32" i="1"/>
  <c r="D19" i="1"/>
  <c r="F37" i="1"/>
  <c r="F36" i="1"/>
  <c r="F64" i="1"/>
  <c r="F55" i="1"/>
  <c r="F54" i="1"/>
  <c r="F35" i="1"/>
  <c r="F34" i="1"/>
  <c r="F33" i="1"/>
  <c r="F30" i="1"/>
  <c r="F29" i="1"/>
  <c r="F28" i="1"/>
  <c r="F27" i="1"/>
  <c r="F26" i="1"/>
  <c r="F25" i="1"/>
  <c r="F24" i="1"/>
  <c r="F23" i="1"/>
  <c r="F22" i="1"/>
  <c r="F21" i="1"/>
  <c r="F17" i="1"/>
  <c r="F16" i="1"/>
  <c r="F15" i="1"/>
  <c r="F14" i="1"/>
  <c r="F13" i="1"/>
  <c r="F12" i="1"/>
  <c r="E45" i="1" l="1"/>
  <c r="H45" i="1"/>
  <c r="D45" i="1"/>
  <c r="F19" i="1"/>
  <c r="F32" i="1"/>
  <c r="F45" i="1" l="1"/>
  <c r="I32" i="1"/>
  <c r="I19" i="1"/>
  <c r="E65" i="1"/>
  <c r="D65" i="1"/>
  <c r="F65" i="1" s="1"/>
  <c r="D60" i="1"/>
  <c r="I45" i="1" l="1"/>
  <c r="D51" i="1"/>
  <c r="D71" i="1" s="1"/>
  <c r="F60" i="1" l="1"/>
  <c r="F51" i="1"/>
  <c r="F71" i="1" l="1"/>
  <c r="F76" i="1" s="1"/>
  <c r="H60" i="1"/>
  <c r="I65" i="1" l="1"/>
  <c r="H65" i="1"/>
  <c r="G65" i="1"/>
  <c r="I60" i="1"/>
  <c r="G60" i="1"/>
  <c r="E60" i="1"/>
  <c r="I51" i="1"/>
  <c r="H51" i="1"/>
  <c r="E51" i="1"/>
  <c r="G71" i="1" l="1"/>
  <c r="G76" i="1" s="1"/>
  <c r="H71" i="1"/>
  <c r="H76" i="1" s="1"/>
  <c r="D76" i="1"/>
  <c r="E71" i="1"/>
  <c r="E76" i="1" s="1"/>
  <c r="I71" i="1"/>
  <c r="I76" i="1" s="1"/>
</calcChain>
</file>

<file path=xl/comments1.xml><?xml version="1.0" encoding="utf-8"?>
<comments xmlns="http://schemas.openxmlformats.org/spreadsheetml/2006/main">
  <authors>
    <author>usuario1</author>
  </authors>
  <commentList>
    <comment ref="H64" authorId="0">
      <text>
        <r>
          <rPr>
            <b/>
            <sz val="9"/>
            <color indexed="81"/>
            <rFont val="Tahoma"/>
            <family val="2"/>
          </rPr>
          <t>usuario1: aquí es donde solo me falta cuadrar…sume todo lo de convenios habitat, fortalece, fortaseg e incentivo zofemat</t>
        </r>
      </text>
    </comment>
  </commentList>
</comments>
</file>

<file path=xl/sharedStrings.xml><?xml version="1.0" encoding="utf-8"?>
<sst xmlns="http://schemas.openxmlformats.org/spreadsheetml/2006/main" count="77" uniqueCount="77">
  <si>
    <t>Estado Analítico de Ingresos Detallado - LDF</t>
  </si>
  <si>
    <t>(PESOS)</t>
  </si>
  <si>
    <t>Ingreso</t>
  </si>
  <si>
    <t>Ampliaciones/ (Reducciones)</t>
  </si>
  <si>
    <t>Modificado</t>
  </si>
  <si>
    <t>Devengado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</si>
  <si>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</si>
  <si>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</si>
  <si>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</si>
  <si>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</si>
  <si>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</si>
  <si>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</si>
  <si>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</si>
  <si>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</si>
  <si>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</si>
  <si>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</si>
  <si>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</si>
  <si>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</si>
  <si>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</si>
  <si>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</si>
  <si>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</si>
  <si>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</si>
  <si>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</si>
  <si>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</si>
  <si>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</si>
  <si>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</si>
  <si>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</si>
  <si>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</si>
  <si>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</si>
  <si>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</si>
  <si>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</si>
  <si>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</si>
  <si>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</si>
  <si>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</si>
  <si>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</si>
  <si>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</si>
  <si>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</si>
  <si>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</si>
  <si>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</si>
  <si>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</si>
  <si>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</si>
  <si>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</si>
  <si>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</si>
  <si>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</si>
  <si>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</si>
  <si>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</si>
  <si>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</si>
  <si>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</si>
  <si>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</si>
  <si>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</si>
  <si>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</si>
  <si>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</si>
  <si>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</si>
  <si>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</si>
  <si>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</si>
  <si>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</si>
  <si>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</si>
  <si>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</si>
  <si>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</si>
  <si>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</si>
  <si>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</si>
  <si>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</si>
  <si>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</si>
  <si>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</si>
  <si>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</si>
  <si>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</si>
  <si>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</si>
  <si>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</si>
  <si>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MUNICIPIO DE BENITO JUAREZ</t>
  </si>
  <si>
    <t>i5) Otros Incentivos Económicos (Zofemat, Recurso fiscal)</t>
  </si>
  <si>
    <t>PALACIO MUNICIPAL, AV. TULUM NO. 5 SM. 5</t>
  </si>
  <si>
    <t>Diferencia ( e )</t>
  </si>
  <si>
    <t>Concepto ( C )</t>
  </si>
  <si>
    <t>Estimado (d)</t>
  </si>
  <si>
    <t>G. Ingresos por Ventas de Bienes y Prestación de Servicios y Otros Ingresos</t>
  </si>
  <si>
    <t xml:space="preserve">F. Aprovechamientos </t>
  </si>
  <si>
    <t>Del 1 de Enero al 31 de Diciembre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</si>
</sst>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1">
    <xf numFmtId="0" fontId="0" fillId="0" borderId="0" xfId="0"/>
    <xf numFmtId="0" fontId="0" fillId="0" borderId="0" xfId="0" applyFont="1"/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justify" vertical="center"/>
    </xf>
    <xf numFmtId="0" fontId="3" fillId="0" borderId="9" xfId="0" applyFont="1" applyBorder="1" applyAlignment="1">
      <alignment horizontal="justify" vertical="center"/>
    </xf>
    <xf numFmtId="0" fontId="3" fillId="0" borderId="11" xfId="0" applyFont="1" applyBorder="1" applyAlignment="1">
      <alignment horizontal="center" vertical="center"/>
    </xf>
    <xf numFmtId="43" fontId="3" fillId="0" borderId="7" xfId="1" applyFont="1" applyBorder="1" applyAlignment="1">
      <alignment horizontal="center" vertical="center"/>
    </xf>
    <xf numFmtId="43" fontId="3" fillId="0" borderId="7" xfId="0" applyNumberFormat="1" applyFont="1" applyBorder="1" applyAlignment="1">
      <alignment horizontal="center" vertical="center"/>
    </xf>
    <xf numFmtId="43" fontId="2" fillId="0" borderId="7" xfId="0" applyNumberFormat="1" applyFont="1" applyBorder="1" applyAlignment="1">
      <alignment horizontal="center" vertical="center"/>
    </xf>
    <xf numFmtId="43" fontId="0" fillId="0" borderId="0" xfId="1" applyFont="1"/>
    <xf numFmtId="43" fontId="2" fillId="0" borderId="7" xfId="1" applyFont="1" applyBorder="1" applyAlignment="1">
      <alignment horizontal="center" vertical="center"/>
    </xf>
    <xf numFmtId="43" fontId="3" fillId="0" borderId="11" xfId="1" applyFont="1" applyBorder="1" applyAlignment="1">
      <alignment horizontal="center" vertical="center"/>
    </xf>
    <xf numFmtId="0" fontId="3" fillId="0" borderId="0" xfId="0" applyFont="1" applyAlignment="1">
      <alignment horizontal="justify" vertical="center"/>
    </xf>
    <xf numFmtId="0" fontId="3" fillId="0" borderId="13" xfId="0" applyFont="1" applyBorder="1" applyAlignment="1">
      <alignment horizontal="justify" vertical="center"/>
    </xf>
    <xf numFmtId="0" fontId="2" fillId="0" borderId="6" xfId="0" applyFont="1" applyBorder="1" applyAlignment="1">
      <alignment horizontal="justify" vertical="center"/>
    </xf>
    <xf numFmtId="0" fontId="5" fillId="0" borderId="0" xfId="0" applyFont="1"/>
    <xf numFmtId="43" fontId="6" fillId="0" borderId="7" xfId="1" applyFont="1" applyBorder="1" applyAlignment="1">
      <alignment horizontal="center" vertical="center"/>
    </xf>
    <xf numFmtId="43" fontId="3" fillId="0" borderId="7" xfId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justify" vertical="center"/>
    </xf>
    <xf numFmtId="43" fontId="7" fillId="0" borderId="7" xfId="1" applyFont="1" applyBorder="1" applyAlignment="1">
      <alignment horizontal="center" vertical="center"/>
    </xf>
    <xf numFmtId="0" fontId="2" fillId="0" borderId="7" xfId="0" applyFont="1" applyBorder="1" applyAlignment="1">
      <alignment horizontal="justify" vertical="center"/>
    </xf>
    <xf numFmtId="0" fontId="3" fillId="0" borderId="13" xfId="0" applyFont="1" applyBorder="1" applyAlignment="1">
      <alignment horizontal="justify" vertical="center"/>
    </xf>
    <xf numFmtId="0" fontId="2" fillId="0" borderId="6" xfId="0" applyFont="1" applyBorder="1" applyAlignment="1">
      <alignment horizontal="justify" vertical="center"/>
    </xf>
    <xf numFmtId="0" fontId="3" fillId="0" borderId="4" xfId="0" applyFont="1" applyBorder="1" applyAlignment="1">
      <alignment horizontal="center" vertical="center"/>
    </xf>
    <xf numFmtId="43" fontId="3" fillId="0" borderId="4" xfId="1" applyFont="1" applyBorder="1" applyAlignment="1">
      <alignment horizontal="center" vertical="center"/>
    </xf>
    <xf numFmtId="0" fontId="3" fillId="0" borderId="0" xfId="0" applyFont="1" applyBorder="1" applyAlignment="1">
      <alignment horizontal="justify" vertical="center"/>
    </xf>
    <xf numFmtId="0" fontId="3" fillId="0" borderId="13" xfId="0" applyFont="1" applyBorder="1" applyAlignment="1">
      <alignment horizontal="justify" vertical="center"/>
    </xf>
    <xf numFmtId="0" fontId="3" fillId="0" borderId="0" xfId="0" applyFont="1" applyAlignment="1">
      <alignment horizontal="justify" vertical="center"/>
    </xf>
    <xf numFmtId="43" fontId="0" fillId="0" borderId="0" xfId="0" applyNumberFormat="1" applyFont="1"/>
    <xf numFmtId="43" fontId="2" fillId="0" borderId="19" xfId="0" applyNumberFormat="1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43" fontId="2" fillId="0" borderId="17" xfId="1" applyFont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43" fontId="2" fillId="2" borderId="1" xfId="1" applyFont="1" applyFill="1" applyBorder="1" applyAlignment="1">
      <alignment horizontal="center" vertical="center"/>
    </xf>
    <xf numFmtId="43" fontId="2" fillId="2" borderId="5" xfId="1" applyFont="1" applyFill="1" applyBorder="1" applyAlignment="1">
      <alignment horizontal="center" vertical="center"/>
    </xf>
    <xf numFmtId="43" fontId="2" fillId="2" borderId="8" xfId="1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justify" vertical="center"/>
    </xf>
    <xf numFmtId="0" fontId="3" fillId="0" borderId="13" xfId="0" applyFont="1" applyBorder="1" applyAlignment="1">
      <alignment horizontal="justify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justify" vertical="center"/>
    </xf>
    <xf numFmtId="0" fontId="3" fillId="0" borderId="3" xfId="0" applyFont="1" applyBorder="1" applyAlignment="1">
      <alignment horizontal="justify" vertical="center"/>
    </xf>
    <xf numFmtId="0" fontId="3" fillId="0" borderId="4" xfId="0" applyFont="1" applyBorder="1" applyAlignment="1">
      <alignment horizontal="justify" vertical="center"/>
    </xf>
    <xf numFmtId="0" fontId="2" fillId="0" borderId="6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0" xfId="0" applyFont="1" applyBorder="1" applyAlignment="1">
      <alignment horizontal="justify" vertical="center"/>
    </xf>
    <xf numFmtId="0" fontId="2" fillId="0" borderId="13" xfId="0" applyFont="1" applyBorder="1" applyAlignment="1">
      <alignment horizontal="justify" vertical="center"/>
    </xf>
    <xf numFmtId="0" fontId="2" fillId="0" borderId="6" xfId="0" applyFont="1" applyBorder="1" applyAlignment="1">
      <alignment horizontal="justify" vertical="center"/>
    </xf>
    <xf numFmtId="0" fontId="2" fillId="0" borderId="0" xfId="0" applyFont="1" applyFill="1" applyBorder="1" applyAlignment="1">
      <alignment horizontal="justify" vertical="center"/>
    </xf>
    <xf numFmtId="0" fontId="2" fillId="0" borderId="13" xfId="0" applyFont="1" applyFill="1" applyBorder="1" applyAlignment="1">
      <alignment horizontal="justify" vertical="center"/>
    </xf>
    <xf numFmtId="43" fontId="2" fillId="0" borderId="18" xfId="0" applyNumberFormat="1" applyFont="1" applyBorder="1" applyAlignment="1">
      <alignment horizontal="center" vertical="center"/>
    </xf>
    <xf numFmtId="0" fontId="3" fillId="0" borderId="0" xfId="0" applyFont="1" applyAlignment="1">
      <alignment horizontal="justify" vertical="center"/>
    </xf>
    <xf numFmtId="0" fontId="2" fillId="0" borderId="0" xfId="0" applyFont="1" applyAlignment="1">
      <alignment horizontal="justify" vertical="center"/>
    </xf>
    <xf numFmtId="0" fontId="3" fillId="0" borderId="10" xfId="0" applyFont="1" applyBorder="1" applyAlignment="1">
      <alignment horizontal="justify" vertical="center"/>
    </xf>
    <xf numFmtId="0" fontId="3" fillId="0" borderId="14" xfId="0" applyFont="1" applyBorder="1" applyAlignment="1">
      <alignment horizontal="justify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23811</xdr:colOff>
      <xdr:row>0</xdr:row>
      <xdr:rowOff>0</xdr:rowOff>
    </xdr:from>
    <xdr:to>
      <xdr:col>2</xdr:col>
      <xdr:colOff>202405</xdr:colOff>
      <xdr:row>5</xdr:row>
      <xdr:rowOff>166687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11" y="0"/>
          <a:ext cx="1154907" cy="111918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I85"/>
  <sheetViews>
    <sheetView showGridLines="0" tabSelected="1" topLeftCell="A66" zoomScale="85" zoomScaleNormal="80" workbookViewId="0">
      <selection activeCell="I45" sqref="I45:I47"/>
    </sheetView>
  </sheetViews>
  <sheetFormatPr baseColWidth="10" defaultRowHeight="15" x14ac:dyDescent="0.25"/>
  <cols>
    <col min="1" max="2" width="7.28515625" style="1" customWidth="1"/>
    <col min="3" max="3" width="74.85546875" style="1" bestFit="1" customWidth="1"/>
    <col min="4" max="4" width="20" style="1" customWidth="1"/>
    <col min="5" max="5" width="18" style="1" customWidth="1"/>
    <col min="6" max="6" width="20" style="1" customWidth="1"/>
    <col min="7" max="8" width="20" style="1" bestFit="1" customWidth="1"/>
    <col min="9" max="9" width="20" style="9" bestFit="1" customWidth="1"/>
    <col min="10" max="16384" width="11.42578125" style="1"/>
  </cols>
  <sheetData>
    <row r="2" spans="1:9" x14ac:dyDescent="0.25">
      <c r="A2" s="31" t="s">
        <v>68</v>
      </c>
      <c r="B2" s="31"/>
      <c r="C2" s="31"/>
      <c r="D2" s="31"/>
      <c r="E2" s="31"/>
      <c r="F2" s="31"/>
      <c r="G2" s="31"/>
      <c r="H2" s="31"/>
      <c r="I2" s="31"/>
    </row>
    <row r="3" spans="1:9" x14ac:dyDescent="0.25">
      <c r="A3" s="31" t="s">
        <v>70</v>
      </c>
      <c r="B3" s="31"/>
      <c r="C3" s="31"/>
      <c r="D3" s="31"/>
      <c r="E3" s="31"/>
      <c r="F3" s="31"/>
      <c r="G3" s="31"/>
      <c r="H3" s="31"/>
      <c r="I3" s="31"/>
    </row>
    <row r="4" spans="1:9" x14ac:dyDescent="0.25">
      <c r="A4" s="31" t="s">
        <v>0</v>
      </c>
      <c r="B4" s="31"/>
      <c r="C4" s="31"/>
      <c r="D4" s="31"/>
      <c r="E4" s="31"/>
      <c r="F4" s="31"/>
      <c r="G4" s="31"/>
      <c r="H4" s="31"/>
      <c r="I4" s="31"/>
    </row>
    <row r="5" spans="1:9" x14ac:dyDescent="0.25">
      <c r="A5" s="31" t="s">
        <v>76</v>
      </c>
      <c r="B5" s="31"/>
      <c r="C5" s="31"/>
      <c r="D5" s="31"/>
      <c r="E5" s="31"/>
      <c r="F5" s="31"/>
      <c r="G5" s="31"/>
      <c r="H5" s="31"/>
      <c r="I5" s="31"/>
    </row>
    <row r="6" spans="1:9" ht="15.75" thickBot="1" x14ac:dyDescent="0.3">
      <c r="A6" s="33" t="s">
        <v>1</v>
      </c>
      <c r="B6" s="33"/>
      <c r="C6" s="33"/>
      <c r="D6" s="33"/>
      <c r="E6" s="33"/>
      <c r="F6" s="33"/>
      <c r="G6" s="33"/>
      <c r="H6" s="33"/>
      <c r="I6" s="33"/>
    </row>
    <row r="7" spans="1:9" ht="20.100000000000001" customHeight="1" thickBot="1" x14ac:dyDescent="0.3">
      <c r="A7" s="34"/>
      <c r="B7" s="35"/>
      <c r="C7" s="36"/>
      <c r="D7" s="37" t="s">
        <v>2</v>
      </c>
      <c r="E7" s="38"/>
      <c r="F7" s="38"/>
      <c r="G7" s="38"/>
      <c r="H7" s="39"/>
      <c r="I7" s="40" t="s">
        <v>71</v>
      </c>
    </row>
    <row r="8" spans="1:9" ht="20.100000000000001" customHeight="1" x14ac:dyDescent="0.25">
      <c r="A8" s="43" t="s">
        <v>72</v>
      </c>
      <c r="B8" s="44"/>
      <c r="C8" s="45"/>
      <c r="D8" s="49" t="s">
        <v>73</v>
      </c>
      <c r="E8" s="53" t="s">
        <v>3</v>
      </c>
      <c r="F8" s="49" t="s">
        <v>4</v>
      </c>
      <c r="G8" s="49" t="s">
        <v>5</v>
      </c>
      <c r="H8" s="49" t="s">
        <v>6</v>
      </c>
      <c r="I8" s="41"/>
    </row>
    <row r="9" spans="1:9" ht="20.100000000000001" customHeight="1" thickBot="1" x14ac:dyDescent="0.3">
      <c r="A9" s="46"/>
      <c r="B9" s="47"/>
      <c r="C9" s="48"/>
      <c r="D9" s="50"/>
      <c r="E9" s="54"/>
      <c r="F9" s="50"/>
      <c r="G9" s="50"/>
      <c r="H9" s="50"/>
      <c r="I9" s="42"/>
    </row>
    <row r="10" spans="1:9" x14ac:dyDescent="0.25">
      <c r="A10" s="55"/>
      <c r="B10" s="56"/>
      <c r="C10" s="57"/>
      <c r="D10" s="24"/>
      <c r="E10" s="24"/>
      <c r="F10" s="24"/>
      <c r="G10" s="24"/>
      <c r="H10" s="24"/>
      <c r="I10" s="25"/>
    </row>
    <row r="11" spans="1:9" x14ac:dyDescent="0.25">
      <c r="A11" s="58" t="s">
        <v>7</v>
      </c>
      <c r="B11" s="59"/>
      <c r="C11" s="60"/>
      <c r="D11" s="6"/>
      <c r="E11" s="2"/>
      <c r="F11" s="2"/>
      <c r="G11" s="2"/>
      <c r="H11" s="2"/>
      <c r="I11" s="6"/>
    </row>
    <row r="12" spans="1:9" x14ac:dyDescent="0.25">
      <c r="A12" s="3"/>
      <c r="B12" s="51" t="s">
        <v>8</v>
      </c>
      <c r="C12" s="52"/>
      <c r="D12" s="16">
        <v>1267000236</v>
      </c>
      <c r="E12" s="6"/>
      <c r="F12" s="6">
        <f>D12+E12</f>
        <v>1267000236</v>
      </c>
      <c r="G12" s="6">
        <v>1573559396.9199998</v>
      </c>
      <c r="H12" s="6">
        <f>G12</f>
        <v>1573559396.9199998</v>
      </c>
      <c r="I12" s="6">
        <f>H12-D12</f>
        <v>306559160.91999984</v>
      </c>
    </row>
    <row r="13" spans="1:9" x14ac:dyDescent="0.25">
      <c r="A13" s="3"/>
      <c r="B13" s="51" t="s">
        <v>9</v>
      </c>
      <c r="C13" s="52"/>
      <c r="D13" s="6"/>
      <c r="E13" s="7"/>
      <c r="F13" s="6">
        <f t="shared" ref="F13:F17" si="0">D13+E13</f>
        <v>0</v>
      </c>
      <c r="G13" s="6">
        <v>0</v>
      </c>
      <c r="H13" s="6">
        <f t="shared" ref="H13:H18" si="1">G13</f>
        <v>0</v>
      </c>
      <c r="I13" s="6">
        <f t="shared" ref="I13:I18" si="2">H13-D13</f>
        <v>0</v>
      </c>
    </row>
    <row r="14" spans="1:9" x14ac:dyDescent="0.25">
      <c r="A14" s="3"/>
      <c r="B14" s="51" t="s">
        <v>10</v>
      </c>
      <c r="C14" s="52"/>
      <c r="D14" s="6"/>
      <c r="E14" s="2"/>
      <c r="F14" s="6">
        <f t="shared" si="0"/>
        <v>0</v>
      </c>
      <c r="G14" s="6">
        <v>0</v>
      </c>
      <c r="H14" s="6">
        <f t="shared" si="1"/>
        <v>0</v>
      </c>
      <c r="I14" s="6">
        <f t="shared" si="2"/>
        <v>0</v>
      </c>
    </row>
    <row r="15" spans="1:9" x14ac:dyDescent="0.25">
      <c r="A15" s="3"/>
      <c r="B15" s="51" t="s">
        <v>11</v>
      </c>
      <c r="C15" s="52"/>
      <c r="D15" s="16">
        <v>967293579</v>
      </c>
      <c r="E15" s="2"/>
      <c r="F15" s="6">
        <f t="shared" si="0"/>
        <v>967293579</v>
      </c>
      <c r="G15" s="6">
        <v>1014994110.89</v>
      </c>
      <c r="H15" s="6">
        <f t="shared" si="1"/>
        <v>1014994110.89</v>
      </c>
      <c r="I15" s="6">
        <f t="shared" si="2"/>
        <v>47700531.889999986</v>
      </c>
    </row>
    <row r="16" spans="1:9" x14ac:dyDescent="0.25">
      <c r="A16" s="3"/>
      <c r="B16" s="51" t="s">
        <v>12</v>
      </c>
      <c r="C16" s="52"/>
      <c r="D16" s="16">
        <v>22830855</v>
      </c>
      <c r="E16" s="7"/>
      <c r="F16" s="6">
        <f t="shared" si="0"/>
        <v>22830855</v>
      </c>
      <c r="G16" s="6">
        <v>13689982.870000001</v>
      </c>
      <c r="H16" s="6">
        <f t="shared" si="1"/>
        <v>13689982.870000001</v>
      </c>
      <c r="I16" s="6">
        <f t="shared" si="2"/>
        <v>-9140872.129999999</v>
      </c>
    </row>
    <row r="17" spans="1:9" x14ac:dyDescent="0.25">
      <c r="A17" s="3"/>
      <c r="B17" s="51" t="s">
        <v>75</v>
      </c>
      <c r="C17" s="52"/>
      <c r="D17" s="16">
        <v>100450003</v>
      </c>
      <c r="E17" s="7"/>
      <c r="F17" s="6">
        <f t="shared" si="0"/>
        <v>100450003</v>
      </c>
      <c r="G17" s="6">
        <v>100159169.56</v>
      </c>
      <c r="H17" s="6">
        <f t="shared" si="1"/>
        <v>100159169.56</v>
      </c>
      <c r="I17" s="6">
        <f t="shared" si="2"/>
        <v>-290833.43999999762</v>
      </c>
    </row>
    <row r="18" spans="1:9" x14ac:dyDescent="0.25">
      <c r="A18" s="3"/>
      <c r="B18" s="51" t="s">
        <v>74</v>
      </c>
      <c r="C18" s="52"/>
      <c r="D18" s="6"/>
      <c r="E18" s="2"/>
      <c r="F18" s="6"/>
      <c r="G18" s="6">
        <v>142267.38</v>
      </c>
      <c r="H18" s="6">
        <f t="shared" si="1"/>
        <v>142267.38</v>
      </c>
      <c r="I18" s="6">
        <f t="shared" si="2"/>
        <v>142267.38</v>
      </c>
    </row>
    <row r="19" spans="1:9" s="15" customFormat="1" x14ac:dyDescent="0.25">
      <c r="A19" s="63"/>
      <c r="B19" s="61" t="s">
        <v>13</v>
      </c>
      <c r="C19" s="62"/>
      <c r="D19" s="32">
        <f>SUM(D21:D31)</f>
        <v>773390999</v>
      </c>
      <c r="E19" s="32">
        <f t="shared" ref="E19:I19" si="3">SUM(E21:E31)</f>
        <v>0</v>
      </c>
      <c r="F19" s="32">
        <f t="shared" si="3"/>
        <v>773390999</v>
      </c>
      <c r="G19" s="32">
        <f>SUM(G21:G31)</f>
        <v>786193286.04999995</v>
      </c>
      <c r="H19" s="32">
        <f t="shared" si="3"/>
        <v>786193286.04999995</v>
      </c>
      <c r="I19" s="32">
        <f t="shared" si="3"/>
        <v>12802287.049999999</v>
      </c>
    </row>
    <row r="20" spans="1:9" s="15" customFormat="1" x14ac:dyDescent="0.25">
      <c r="A20" s="63"/>
      <c r="B20" s="61" t="s">
        <v>14</v>
      </c>
      <c r="C20" s="62"/>
      <c r="D20" s="32"/>
      <c r="E20" s="32"/>
      <c r="F20" s="32"/>
      <c r="G20" s="32"/>
      <c r="H20" s="32"/>
      <c r="I20" s="32"/>
    </row>
    <row r="21" spans="1:9" x14ac:dyDescent="0.25">
      <c r="A21" s="3"/>
      <c r="B21" s="26"/>
      <c r="C21" s="22" t="s">
        <v>15</v>
      </c>
      <c r="D21" s="6">
        <v>490237848</v>
      </c>
      <c r="E21" s="2"/>
      <c r="F21" s="6">
        <f t="shared" ref="F21:F30" si="4">D21+E21</f>
        <v>490237848</v>
      </c>
      <c r="G21" s="6">
        <v>479604829</v>
      </c>
      <c r="H21" s="6">
        <f t="shared" ref="H21:H37" si="5">G21</f>
        <v>479604829</v>
      </c>
      <c r="I21" s="6">
        <f t="shared" ref="I21:I37" si="6">H21-D21</f>
        <v>-10633019</v>
      </c>
    </row>
    <row r="22" spans="1:9" x14ac:dyDescent="0.25">
      <c r="A22" s="3"/>
      <c r="B22" s="26"/>
      <c r="C22" s="22" t="s">
        <v>16</v>
      </c>
      <c r="D22" s="6">
        <v>131761413</v>
      </c>
      <c r="E22" s="2"/>
      <c r="F22" s="6">
        <f t="shared" si="4"/>
        <v>131761413</v>
      </c>
      <c r="G22" s="17">
        <v>125233308</v>
      </c>
      <c r="H22" s="6">
        <f t="shared" si="5"/>
        <v>125233308</v>
      </c>
      <c r="I22" s="6">
        <f t="shared" si="6"/>
        <v>-6528105</v>
      </c>
    </row>
    <row r="23" spans="1:9" x14ac:dyDescent="0.25">
      <c r="A23" s="3"/>
      <c r="B23" s="26"/>
      <c r="C23" s="22" t="s">
        <v>17</v>
      </c>
      <c r="D23" s="6">
        <v>36241279</v>
      </c>
      <c r="E23" s="2"/>
      <c r="F23" s="6">
        <f t="shared" si="4"/>
        <v>36241279</v>
      </c>
      <c r="G23" s="6">
        <v>33077263</v>
      </c>
      <c r="H23" s="6">
        <f t="shared" si="5"/>
        <v>33077263</v>
      </c>
      <c r="I23" s="6">
        <f t="shared" si="6"/>
        <v>-3164016</v>
      </c>
    </row>
    <row r="24" spans="1:9" x14ac:dyDescent="0.25">
      <c r="A24" s="3"/>
      <c r="B24" s="26"/>
      <c r="C24" s="22" t="s">
        <v>18</v>
      </c>
      <c r="D24" s="6"/>
      <c r="E24" s="2"/>
      <c r="F24" s="6">
        <f t="shared" si="4"/>
        <v>0</v>
      </c>
      <c r="G24" s="6">
        <v>0</v>
      </c>
      <c r="H24" s="6">
        <f t="shared" si="5"/>
        <v>0</v>
      </c>
      <c r="I24" s="6">
        <f t="shared" si="6"/>
        <v>0</v>
      </c>
    </row>
    <row r="25" spans="1:9" x14ac:dyDescent="0.25">
      <c r="A25" s="3"/>
      <c r="B25" s="26"/>
      <c r="C25" s="22" t="s">
        <v>19</v>
      </c>
      <c r="D25" s="6"/>
      <c r="E25" s="2"/>
      <c r="F25" s="6">
        <f t="shared" si="4"/>
        <v>0</v>
      </c>
      <c r="G25" s="6">
        <v>0</v>
      </c>
      <c r="H25" s="6">
        <f t="shared" si="5"/>
        <v>0</v>
      </c>
      <c r="I25" s="6">
        <f t="shared" si="6"/>
        <v>0</v>
      </c>
    </row>
    <row r="26" spans="1:9" x14ac:dyDescent="0.25">
      <c r="A26" s="3"/>
      <c r="B26" s="26"/>
      <c r="C26" s="22" t="s">
        <v>20</v>
      </c>
      <c r="D26" s="6">
        <v>17486131</v>
      </c>
      <c r="E26" s="2"/>
      <c r="F26" s="6">
        <f t="shared" si="4"/>
        <v>17486131</v>
      </c>
      <c r="G26" s="6">
        <v>14797530</v>
      </c>
      <c r="H26" s="6">
        <f t="shared" si="5"/>
        <v>14797530</v>
      </c>
      <c r="I26" s="6">
        <f t="shared" si="6"/>
        <v>-2688601</v>
      </c>
    </row>
    <row r="27" spans="1:9" x14ac:dyDescent="0.25">
      <c r="A27" s="3"/>
      <c r="B27" s="26"/>
      <c r="C27" s="22" t="s">
        <v>21</v>
      </c>
      <c r="D27" s="6">
        <v>6711286</v>
      </c>
      <c r="E27" s="2"/>
      <c r="F27" s="6">
        <f t="shared" si="4"/>
        <v>6711286</v>
      </c>
      <c r="G27" s="6">
        <v>5943854</v>
      </c>
      <c r="H27" s="6">
        <f t="shared" si="5"/>
        <v>5943854</v>
      </c>
      <c r="I27" s="6">
        <f t="shared" si="6"/>
        <v>-767432</v>
      </c>
    </row>
    <row r="28" spans="1:9" x14ac:dyDescent="0.25">
      <c r="A28" s="3"/>
      <c r="B28" s="26"/>
      <c r="C28" s="22" t="s">
        <v>22</v>
      </c>
      <c r="D28" s="6"/>
      <c r="E28" s="2"/>
      <c r="F28" s="6">
        <f t="shared" si="4"/>
        <v>0</v>
      </c>
      <c r="G28" s="6">
        <v>0</v>
      </c>
      <c r="H28" s="6">
        <f t="shared" si="5"/>
        <v>0</v>
      </c>
      <c r="I28" s="6">
        <f t="shared" si="6"/>
        <v>0</v>
      </c>
    </row>
    <row r="29" spans="1:9" x14ac:dyDescent="0.25">
      <c r="A29" s="3"/>
      <c r="B29" s="26"/>
      <c r="C29" s="22" t="s">
        <v>23</v>
      </c>
      <c r="D29" s="6">
        <v>26807914</v>
      </c>
      <c r="E29" s="7"/>
      <c r="F29" s="6">
        <f t="shared" si="4"/>
        <v>26807914</v>
      </c>
      <c r="G29" s="6">
        <v>27498431</v>
      </c>
      <c r="H29" s="6">
        <f t="shared" si="5"/>
        <v>27498431</v>
      </c>
      <c r="I29" s="6">
        <f t="shared" si="6"/>
        <v>690517</v>
      </c>
    </row>
    <row r="30" spans="1:9" x14ac:dyDescent="0.25">
      <c r="A30" s="3"/>
      <c r="B30" s="26"/>
      <c r="C30" s="22" t="s">
        <v>24</v>
      </c>
      <c r="D30" s="6">
        <v>64145128</v>
      </c>
      <c r="E30" s="2"/>
      <c r="F30" s="6">
        <f t="shared" si="4"/>
        <v>64145128</v>
      </c>
      <c r="G30" s="6">
        <v>87200687</v>
      </c>
      <c r="H30" s="6">
        <f t="shared" si="5"/>
        <v>87200687</v>
      </c>
      <c r="I30" s="6">
        <f t="shared" si="6"/>
        <v>23055559</v>
      </c>
    </row>
    <row r="31" spans="1:9" x14ac:dyDescent="0.25">
      <c r="A31" s="3"/>
      <c r="B31" s="26"/>
      <c r="C31" s="22" t="s">
        <v>25</v>
      </c>
      <c r="D31" s="6"/>
      <c r="E31" s="2"/>
      <c r="F31" s="6"/>
      <c r="G31" s="6">
        <v>12837384.049999999</v>
      </c>
      <c r="H31" s="6">
        <f t="shared" si="5"/>
        <v>12837384.049999999</v>
      </c>
      <c r="I31" s="6">
        <f t="shared" si="6"/>
        <v>12837384.049999999</v>
      </c>
    </row>
    <row r="32" spans="1:9" s="15" customFormat="1" x14ac:dyDescent="0.25">
      <c r="A32" s="23"/>
      <c r="B32" s="61" t="s">
        <v>26</v>
      </c>
      <c r="C32" s="62"/>
      <c r="D32" s="10">
        <f>SUM(D33:D37)</f>
        <v>184346724</v>
      </c>
      <c r="E32" s="10">
        <f t="shared" ref="E32:I32" si="7">SUM(E33:E37)</f>
        <v>0</v>
      </c>
      <c r="F32" s="10">
        <f>SUM(F33:F37)</f>
        <v>184346724</v>
      </c>
      <c r="G32" s="10">
        <f>SUM(G33:G37)</f>
        <v>185536071.99000001</v>
      </c>
      <c r="H32" s="10">
        <f t="shared" si="7"/>
        <v>185536071.99000001</v>
      </c>
      <c r="I32" s="10">
        <f t="shared" si="7"/>
        <v>1189347.9900000095</v>
      </c>
    </row>
    <row r="33" spans="1:9" x14ac:dyDescent="0.25">
      <c r="A33" s="3"/>
      <c r="B33" s="26"/>
      <c r="C33" s="22" t="s">
        <v>27</v>
      </c>
      <c r="D33" s="6">
        <v>4960</v>
      </c>
      <c r="E33" s="2"/>
      <c r="F33" s="6">
        <f t="shared" ref="F33:F40" si="8">D33+E33</f>
        <v>4960</v>
      </c>
      <c r="G33" s="6">
        <v>12422</v>
      </c>
      <c r="H33" s="6">
        <f t="shared" si="5"/>
        <v>12422</v>
      </c>
      <c r="I33" s="6">
        <f t="shared" si="6"/>
        <v>7462</v>
      </c>
    </row>
    <row r="34" spans="1:9" x14ac:dyDescent="0.25">
      <c r="A34" s="3"/>
      <c r="B34" s="26"/>
      <c r="C34" s="22" t="s">
        <v>28</v>
      </c>
      <c r="D34" s="6">
        <v>3229498</v>
      </c>
      <c r="E34" s="2"/>
      <c r="F34" s="6">
        <f t="shared" si="8"/>
        <v>3229498</v>
      </c>
      <c r="G34" s="6">
        <v>3224023</v>
      </c>
      <c r="H34" s="6">
        <f t="shared" si="5"/>
        <v>3224023</v>
      </c>
      <c r="I34" s="6">
        <f t="shared" si="6"/>
        <v>-5475</v>
      </c>
    </row>
    <row r="35" spans="1:9" x14ac:dyDescent="0.25">
      <c r="A35" s="3"/>
      <c r="B35" s="26"/>
      <c r="C35" s="22" t="s">
        <v>29</v>
      </c>
      <c r="D35" s="6">
        <v>8496136</v>
      </c>
      <c r="E35" s="2"/>
      <c r="F35" s="6">
        <f t="shared" si="8"/>
        <v>8496136</v>
      </c>
      <c r="G35" s="6">
        <v>10029606</v>
      </c>
      <c r="H35" s="6">
        <f t="shared" si="5"/>
        <v>10029606</v>
      </c>
      <c r="I35" s="6">
        <f t="shared" si="6"/>
        <v>1533470</v>
      </c>
    </row>
    <row r="36" spans="1:9" x14ac:dyDescent="0.25">
      <c r="A36" s="3"/>
      <c r="B36" s="26"/>
      <c r="C36" s="22" t="s">
        <v>30</v>
      </c>
      <c r="D36" s="6">
        <v>0</v>
      </c>
      <c r="E36" s="2"/>
      <c r="F36" s="6">
        <f t="shared" si="8"/>
        <v>0</v>
      </c>
      <c r="G36" s="6">
        <v>0</v>
      </c>
      <c r="H36" s="6">
        <f t="shared" si="5"/>
        <v>0</v>
      </c>
      <c r="I36" s="6">
        <f t="shared" si="6"/>
        <v>0</v>
      </c>
    </row>
    <row r="37" spans="1:9" x14ac:dyDescent="0.25">
      <c r="A37" s="3"/>
      <c r="B37" s="26"/>
      <c r="C37" s="22" t="s">
        <v>69</v>
      </c>
      <c r="D37" s="6">
        <v>172616130</v>
      </c>
      <c r="E37" s="6">
        <v>0</v>
      </c>
      <c r="F37" s="6">
        <f t="shared" si="8"/>
        <v>172616130</v>
      </c>
      <c r="G37" s="6">
        <v>172270020.99000001</v>
      </c>
      <c r="H37" s="6">
        <f t="shared" si="5"/>
        <v>172270020.99000001</v>
      </c>
      <c r="I37" s="6">
        <f t="shared" si="6"/>
        <v>-346109.00999999046</v>
      </c>
    </row>
    <row r="38" spans="1:9" s="15" customFormat="1" x14ac:dyDescent="0.25">
      <c r="A38" s="23"/>
      <c r="B38" s="64" t="s">
        <v>31</v>
      </c>
      <c r="C38" s="65"/>
      <c r="D38" s="20">
        <v>8649334</v>
      </c>
      <c r="E38" s="20">
        <v>0</v>
      </c>
      <c r="F38" s="10">
        <f t="shared" si="8"/>
        <v>8649334</v>
      </c>
      <c r="G38" s="20">
        <v>0</v>
      </c>
      <c r="H38" s="20">
        <f>G38</f>
        <v>0</v>
      </c>
      <c r="I38" s="10">
        <f>H38-D38</f>
        <v>-8649334</v>
      </c>
    </row>
    <row r="39" spans="1:9" s="15" customFormat="1" x14ac:dyDescent="0.25">
      <c r="A39" s="23"/>
      <c r="B39" s="61" t="s">
        <v>32</v>
      </c>
      <c r="C39" s="62"/>
      <c r="D39" s="8">
        <f>D40</f>
        <v>244808</v>
      </c>
      <c r="E39" s="8">
        <f>E40</f>
        <v>0</v>
      </c>
      <c r="F39" s="8">
        <f t="shared" ref="F39:I39" si="9">F40</f>
        <v>244808</v>
      </c>
      <c r="G39" s="8">
        <f>G40</f>
        <v>50566.75</v>
      </c>
      <c r="H39" s="8">
        <f t="shared" si="9"/>
        <v>50566.75</v>
      </c>
      <c r="I39" s="8">
        <f t="shared" si="9"/>
        <v>-194241.25</v>
      </c>
    </row>
    <row r="40" spans="1:9" x14ac:dyDescent="0.25">
      <c r="A40" s="3"/>
      <c r="B40" s="26"/>
      <c r="C40" s="22" t="s">
        <v>33</v>
      </c>
      <c r="D40" s="17">
        <v>244808</v>
      </c>
      <c r="E40" s="18"/>
      <c r="F40" s="6">
        <f t="shared" si="8"/>
        <v>244808</v>
      </c>
      <c r="G40" s="6">
        <v>50566.75</v>
      </c>
      <c r="H40" s="6">
        <f t="shared" ref="H40" si="10">G40</f>
        <v>50566.75</v>
      </c>
      <c r="I40" s="6">
        <f>H40-D40</f>
        <v>-194241.25</v>
      </c>
    </row>
    <row r="41" spans="1:9" s="15" customFormat="1" x14ac:dyDescent="0.25">
      <c r="A41" s="23"/>
      <c r="B41" s="61" t="s">
        <v>34</v>
      </c>
      <c r="C41" s="62"/>
      <c r="D41" s="10">
        <f>D42+D43</f>
        <v>0</v>
      </c>
      <c r="E41" s="10">
        <f>E42+E43</f>
        <v>0</v>
      </c>
      <c r="F41" s="10">
        <f>F42+F43</f>
        <v>0</v>
      </c>
      <c r="G41" s="8">
        <f>G42+G43</f>
        <v>0</v>
      </c>
      <c r="H41" s="8">
        <f t="shared" ref="H41:I41" si="11">H42+H43</f>
        <v>0</v>
      </c>
      <c r="I41" s="8">
        <f t="shared" si="11"/>
        <v>0</v>
      </c>
    </row>
    <row r="42" spans="1:9" x14ac:dyDescent="0.25">
      <c r="A42" s="3"/>
      <c r="B42" s="26"/>
      <c r="C42" s="22" t="s">
        <v>35</v>
      </c>
      <c r="D42" s="6"/>
      <c r="E42" s="6"/>
      <c r="F42" s="6"/>
      <c r="G42" s="6"/>
      <c r="H42" s="6"/>
      <c r="I42" s="6"/>
    </row>
    <row r="43" spans="1:9" x14ac:dyDescent="0.25">
      <c r="A43" s="3"/>
      <c r="B43" s="26"/>
      <c r="C43" s="22" t="s">
        <v>36</v>
      </c>
      <c r="D43" s="6">
        <v>0</v>
      </c>
      <c r="E43" s="6"/>
      <c r="F43" s="6">
        <v>0</v>
      </c>
      <c r="G43" s="6">
        <v>0</v>
      </c>
      <c r="H43" s="6">
        <v>0</v>
      </c>
      <c r="I43" s="6">
        <f>H43-D43</f>
        <v>0</v>
      </c>
    </row>
    <row r="44" spans="1:9" x14ac:dyDescent="0.25">
      <c r="A44" s="3"/>
      <c r="B44" s="26"/>
      <c r="C44" s="22"/>
      <c r="D44" s="6"/>
      <c r="E44" s="6"/>
      <c r="F44" s="6"/>
      <c r="G44" s="6"/>
      <c r="H44" s="6"/>
      <c r="I44" s="6"/>
    </row>
    <row r="45" spans="1:9" x14ac:dyDescent="0.25">
      <c r="A45" s="63" t="s">
        <v>37</v>
      </c>
      <c r="B45" s="61"/>
      <c r="C45" s="62"/>
      <c r="D45" s="66">
        <f t="shared" ref="D45" si="12">+D12+D13+D14+D15+D16+D17+D18+D19+D32+D38+D39+D41</f>
        <v>3324206538</v>
      </c>
      <c r="E45" s="66">
        <f t="shared" ref="E45" si="13">+E12+E13+E14+E15+E16+E17+E18+E19+E32+E38+E39+E41</f>
        <v>0</v>
      </c>
      <c r="F45" s="66">
        <f>+F12+F13+F14+F15+F16+F17+F18+F19+F32+F38+F39+F41</f>
        <v>3324206538</v>
      </c>
      <c r="G45" s="66">
        <f>+G12+G13+G14+G15+G16+G17+G18+G19+G32+G38+G39+G41</f>
        <v>3674324852.4099998</v>
      </c>
      <c r="H45" s="66">
        <f>+H12+H13+H14+H15+H16+H17+H18+H19+H32+H38+H39+H41</f>
        <v>3674324852.4099998</v>
      </c>
      <c r="I45" s="30">
        <f>+I12+I13+I14+I15+I16+I17+I18+I19+I32+I38+I39+I41</f>
        <v>350118314.40999985</v>
      </c>
    </row>
    <row r="46" spans="1:9" x14ac:dyDescent="0.25">
      <c r="A46" s="63" t="s">
        <v>38</v>
      </c>
      <c r="B46" s="61"/>
      <c r="C46" s="62"/>
      <c r="D46" s="66"/>
      <c r="E46" s="66"/>
      <c r="F46" s="66"/>
      <c r="G46" s="66"/>
      <c r="H46" s="66"/>
      <c r="I46" s="30"/>
    </row>
    <row r="47" spans="1:9" x14ac:dyDescent="0.25">
      <c r="A47" s="63" t="s">
        <v>39</v>
      </c>
      <c r="B47" s="61"/>
      <c r="C47" s="62"/>
      <c r="D47" s="66"/>
      <c r="E47" s="66"/>
      <c r="F47" s="66"/>
      <c r="G47" s="66"/>
      <c r="H47" s="66"/>
      <c r="I47" s="30"/>
    </row>
    <row r="48" spans="1:9" x14ac:dyDescent="0.25">
      <c r="A48" s="3"/>
      <c r="B48" s="26"/>
      <c r="C48" s="22"/>
      <c r="D48" s="2"/>
      <c r="E48" s="2"/>
      <c r="F48" s="2"/>
      <c r="G48" s="6"/>
      <c r="H48" s="6"/>
      <c r="I48" s="6"/>
    </row>
    <row r="49" spans="1:9" x14ac:dyDescent="0.25">
      <c r="A49" s="3"/>
      <c r="B49" s="28"/>
      <c r="C49" s="27"/>
      <c r="D49" s="2"/>
      <c r="E49" s="2"/>
      <c r="F49" s="2"/>
      <c r="G49" s="6"/>
      <c r="H49" s="6"/>
      <c r="I49" s="6"/>
    </row>
    <row r="50" spans="1:9" x14ac:dyDescent="0.25">
      <c r="A50" s="63" t="s">
        <v>40</v>
      </c>
      <c r="B50" s="61"/>
      <c r="C50" s="62"/>
      <c r="D50" s="2"/>
      <c r="E50" s="2"/>
      <c r="F50" s="2"/>
      <c r="G50" s="2"/>
      <c r="H50" s="2"/>
      <c r="I50" s="6"/>
    </row>
    <row r="51" spans="1:9" s="15" customFormat="1" x14ac:dyDescent="0.25">
      <c r="A51" s="14"/>
      <c r="B51" s="68" t="s">
        <v>41</v>
      </c>
      <c r="C51" s="62"/>
      <c r="D51" s="8">
        <f>+D52+D53+D54+D55+D56+D57+D58+D59</f>
        <v>686188583</v>
      </c>
      <c r="E51" s="8">
        <f t="shared" ref="E51:I51" si="14">+E52+E53+E54+E55+E56+E57+E58+E59</f>
        <v>0</v>
      </c>
      <c r="F51" s="8">
        <f>+F52+F53+F54+F55+F56+F57+F58+F59</f>
        <v>686188583</v>
      </c>
      <c r="G51" s="8">
        <f>+G52+G53+G54+G55+G56+G57+G58+G59</f>
        <v>689816011</v>
      </c>
      <c r="H51" s="8">
        <f t="shared" si="14"/>
        <v>689816011</v>
      </c>
      <c r="I51" s="10">
        <f t="shared" si="14"/>
        <v>3627428</v>
      </c>
    </row>
    <row r="52" spans="1:9" x14ac:dyDescent="0.25">
      <c r="A52" s="3"/>
      <c r="B52" s="12"/>
      <c r="C52" s="13" t="s">
        <v>42</v>
      </c>
      <c r="D52" s="2"/>
      <c r="E52" s="2"/>
      <c r="F52" s="2"/>
      <c r="G52" s="2"/>
      <c r="H52" s="2"/>
      <c r="I52" s="6"/>
    </row>
    <row r="53" spans="1:9" x14ac:dyDescent="0.25">
      <c r="A53" s="3"/>
      <c r="B53" s="12"/>
      <c r="C53" s="13" t="s">
        <v>43</v>
      </c>
      <c r="D53" s="2"/>
      <c r="E53" s="2"/>
      <c r="F53" s="2"/>
      <c r="G53" s="2"/>
      <c r="H53" s="2"/>
      <c r="I53" s="6"/>
    </row>
    <row r="54" spans="1:9" x14ac:dyDescent="0.25">
      <c r="A54" s="3"/>
      <c r="B54" s="12"/>
      <c r="C54" s="13" t="s">
        <v>44</v>
      </c>
      <c r="D54" s="16">
        <v>110121420</v>
      </c>
      <c r="E54" s="6"/>
      <c r="F54" s="6">
        <f t="shared" ref="F54:F55" si="15">D54+E54</f>
        <v>110121420</v>
      </c>
      <c r="G54" s="6">
        <v>109462777</v>
      </c>
      <c r="H54" s="6">
        <f>G54</f>
        <v>109462777</v>
      </c>
      <c r="I54" s="6">
        <f t="shared" ref="I54:I55" si="16">H54-D54</f>
        <v>-658643</v>
      </c>
    </row>
    <row r="55" spans="1:9" ht="28.5" x14ac:dyDescent="0.25">
      <c r="A55" s="3"/>
      <c r="B55" s="12"/>
      <c r="C55" s="13" t="s">
        <v>45</v>
      </c>
      <c r="D55" s="16">
        <v>576067163</v>
      </c>
      <c r="E55" s="2"/>
      <c r="F55" s="6">
        <f t="shared" si="15"/>
        <v>576067163</v>
      </c>
      <c r="G55" s="6">
        <v>580353234</v>
      </c>
      <c r="H55" s="6">
        <f>G55</f>
        <v>580353234</v>
      </c>
      <c r="I55" s="6">
        <f t="shared" si="16"/>
        <v>4286071</v>
      </c>
    </row>
    <row r="56" spans="1:9" x14ac:dyDescent="0.25">
      <c r="A56" s="3"/>
      <c r="B56" s="12"/>
      <c r="C56" s="13" t="s">
        <v>46</v>
      </c>
      <c r="D56" s="2"/>
      <c r="E56" s="2"/>
      <c r="F56" s="2"/>
      <c r="G56" s="2"/>
      <c r="H56" s="2"/>
      <c r="I56" s="6"/>
    </row>
    <row r="57" spans="1:9" x14ac:dyDescent="0.25">
      <c r="A57" s="3"/>
      <c r="B57" s="12"/>
      <c r="C57" s="13" t="s">
        <v>47</v>
      </c>
      <c r="D57" s="2"/>
      <c r="E57" s="2"/>
      <c r="F57" s="2"/>
      <c r="G57" s="2"/>
      <c r="H57" s="2"/>
      <c r="I57" s="6"/>
    </row>
    <row r="58" spans="1:9" ht="30" x14ac:dyDescent="0.25">
      <c r="A58" s="3"/>
      <c r="B58" s="12"/>
      <c r="C58" s="19" t="s">
        <v>48</v>
      </c>
      <c r="D58" s="2"/>
      <c r="E58" s="2"/>
      <c r="F58" s="2"/>
      <c r="G58" s="2"/>
      <c r="H58" s="2"/>
      <c r="I58" s="6"/>
    </row>
    <row r="59" spans="1:9" ht="30" x14ac:dyDescent="0.25">
      <c r="A59" s="3"/>
      <c r="B59" s="12"/>
      <c r="C59" s="21" t="s">
        <v>49</v>
      </c>
      <c r="D59" s="6"/>
      <c r="E59" s="6"/>
      <c r="F59" s="6"/>
      <c r="G59" s="6"/>
      <c r="H59" s="6"/>
      <c r="I59" s="6"/>
    </row>
    <row r="60" spans="1:9" s="15" customFormat="1" x14ac:dyDescent="0.25">
      <c r="A60" s="14"/>
      <c r="B60" s="68" t="s">
        <v>50</v>
      </c>
      <c r="C60" s="62"/>
      <c r="D60" s="10">
        <f>+D61+D62+D63+D64</f>
        <v>0</v>
      </c>
      <c r="E60" s="10">
        <f t="shared" ref="E60:I60" si="17">+E61+E62+E63+E64</f>
        <v>0</v>
      </c>
      <c r="F60" s="10">
        <f>+F61+F62+F63+F64</f>
        <v>0</v>
      </c>
      <c r="G60" s="10">
        <f t="shared" si="17"/>
        <v>17063357</v>
      </c>
      <c r="H60" s="10">
        <f t="shared" si="17"/>
        <v>17063357</v>
      </c>
      <c r="I60" s="10">
        <f t="shared" si="17"/>
        <v>17063357</v>
      </c>
    </row>
    <row r="61" spans="1:9" x14ac:dyDescent="0.25">
      <c r="A61" s="3"/>
      <c r="B61" s="12"/>
      <c r="C61" s="13" t="s">
        <v>51</v>
      </c>
      <c r="D61" s="6"/>
      <c r="E61" s="6"/>
      <c r="F61" s="17"/>
      <c r="G61" s="17"/>
      <c r="H61" s="17"/>
      <c r="I61" s="17"/>
    </row>
    <row r="62" spans="1:9" x14ac:dyDescent="0.25">
      <c r="A62" s="3"/>
      <c r="B62" s="12"/>
      <c r="C62" s="13" t="s">
        <v>52</v>
      </c>
      <c r="D62" s="6"/>
      <c r="E62" s="6"/>
      <c r="F62" s="17"/>
      <c r="G62" s="17"/>
      <c r="H62" s="17"/>
      <c r="I62" s="17"/>
    </row>
    <row r="63" spans="1:9" x14ac:dyDescent="0.25">
      <c r="A63" s="3"/>
      <c r="B63" s="12"/>
      <c r="C63" s="13" t="s">
        <v>53</v>
      </c>
      <c r="D63" s="6"/>
      <c r="E63" s="6"/>
      <c r="F63" s="17"/>
      <c r="G63" s="17"/>
      <c r="H63" s="17"/>
      <c r="I63" s="17"/>
    </row>
    <row r="64" spans="1:9" x14ac:dyDescent="0.25">
      <c r="A64" s="3"/>
      <c r="B64" s="12"/>
      <c r="C64" s="13" t="s">
        <v>54</v>
      </c>
      <c r="D64" s="16">
        <v>0</v>
      </c>
      <c r="E64" s="6">
        <v>0</v>
      </c>
      <c r="F64" s="6">
        <f t="shared" ref="F64" si="18">D64+E64</f>
        <v>0</v>
      </c>
      <c r="G64" s="17">
        <v>17063357</v>
      </c>
      <c r="H64" s="17">
        <f>G64</f>
        <v>17063357</v>
      </c>
      <c r="I64" s="6">
        <f t="shared" ref="I64" si="19">H64-D64</f>
        <v>17063357</v>
      </c>
    </row>
    <row r="65" spans="1:9" x14ac:dyDescent="0.25">
      <c r="A65" s="3"/>
      <c r="B65" s="67" t="s">
        <v>55</v>
      </c>
      <c r="C65" s="52"/>
      <c r="D65" s="6">
        <f>+D66+D67</f>
        <v>0</v>
      </c>
      <c r="E65" s="6">
        <f>+E66+E67</f>
        <v>0</v>
      </c>
      <c r="F65" s="6">
        <f>D65+E65</f>
        <v>0</v>
      </c>
      <c r="G65" s="17">
        <f t="shared" ref="G65:I65" si="20">+G66+G67</f>
        <v>0</v>
      </c>
      <c r="H65" s="17">
        <f t="shared" si="20"/>
        <v>0</v>
      </c>
      <c r="I65" s="17">
        <f t="shared" si="20"/>
        <v>0</v>
      </c>
    </row>
    <row r="66" spans="1:9" ht="28.5" x14ac:dyDescent="0.25">
      <c r="A66" s="3"/>
      <c r="B66" s="12"/>
      <c r="C66" s="13" t="s">
        <v>56</v>
      </c>
      <c r="D66" s="6"/>
      <c r="E66" s="6"/>
      <c r="F66" s="17"/>
      <c r="G66" s="17"/>
      <c r="H66" s="17"/>
      <c r="I66" s="17"/>
    </row>
    <row r="67" spans="1:9" x14ac:dyDescent="0.25">
      <c r="A67" s="3"/>
      <c r="B67" s="12"/>
      <c r="C67" s="13" t="s">
        <v>57</v>
      </c>
      <c r="D67" s="6"/>
      <c r="E67" s="6"/>
      <c r="F67" s="17"/>
      <c r="G67" s="17"/>
      <c r="H67" s="17"/>
      <c r="I67" s="17"/>
    </row>
    <row r="68" spans="1:9" x14ac:dyDescent="0.25">
      <c r="A68" s="3"/>
      <c r="B68" s="67" t="s">
        <v>58</v>
      </c>
      <c r="C68" s="52"/>
      <c r="D68" s="16">
        <v>0</v>
      </c>
      <c r="E68" s="6"/>
      <c r="F68" s="6">
        <f t="shared" ref="F68:F69" si="21">D68+E68</f>
        <v>0</v>
      </c>
      <c r="G68" s="17">
        <v>0</v>
      </c>
      <c r="H68" s="17">
        <f>G68</f>
        <v>0</v>
      </c>
      <c r="I68" s="6">
        <f t="shared" ref="I68" si="22">H68-D68</f>
        <v>0</v>
      </c>
    </row>
    <row r="69" spans="1:9" x14ac:dyDescent="0.25">
      <c r="A69" s="3"/>
      <c r="B69" s="67" t="s">
        <v>59</v>
      </c>
      <c r="C69" s="52"/>
      <c r="D69" s="6"/>
      <c r="E69" s="6"/>
      <c r="F69" s="6">
        <f t="shared" si="21"/>
        <v>0</v>
      </c>
      <c r="G69" s="17"/>
      <c r="H69" s="17"/>
      <c r="I69" s="17"/>
    </row>
    <row r="70" spans="1:9" x14ac:dyDescent="0.25">
      <c r="A70" s="3"/>
      <c r="B70" s="67"/>
      <c r="C70" s="52"/>
      <c r="D70" s="2"/>
      <c r="E70" s="6">
        <v>0</v>
      </c>
      <c r="F70" s="2"/>
      <c r="G70" s="6"/>
      <c r="H70" s="6"/>
      <c r="I70" s="6"/>
    </row>
    <row r="71" spans="1:9" x14ac:dyDescent="0.25">
      <c r="A71" s="63" t="s">
        <v>60</v>
      </c>
      <c r="B71" s="61"/>
      <c r="C71" s="62"/>
      <c r="D71" s="8">
        <f>+D51+D60+D65+D68+D69</f>
        <v>686188583</v>
      </c>
      <c r="E71" s="8">
        <f t="shared" ref="E71:I71" si="23">+E51+E60+E65+E68+E69</f>
        <v>0</v>
      </c>
      <c r="F71" s="8">
        <f>+F51+F60+F65+F68+F69</f>
        <v>686188583</v>
      </c>
      <c r="G71" s="8">
        <f>+G51+G60+G65+G68+G69</f>
        <v>706879368</v>
      </c>
      <c r="H71" s="8">
        <f>+H51+H60+H65+H68+H69</f>
        <v>706879368</v>
      </c>
      <c r="I71" s="10">
        <f t="shared" si="23"/>
        <v>20690785</v>
      </c>
    </row>
    <row r="72" spans="1:9" x14ac:dyDescent="0.25">
      <c r="A72" s="3"/>
      <c r="B72" s="67"/>
      <c r="C72" s="52"/>
      <c r="D72" s="2"/>
      <c r="E72" s="2"/>
      <c r="F72" s="2"/>
      <c r="G72" s="2"/>
      <c r="H72" s="2"/>
      <c r="I72" s="6"/>
    </row>
    <row r="73" spans="1:9" x14ac:dyDescent="0.25">
      <c r="A73" s="63" t="s">
        <v>61</v>
      </c>
      <c r="B73" s="61"/>
      <c r="C73" s="62"/>
      <c r="D73" s="8">
        <f>D74</f>
        <v>0</v>
      </c>
      <c r="E73" s="8">
        <f>E74</f>
        <v>0</v>
      </c>
      <c r="F73" s="8">
        <f t="shared" ref="F73:G73" si="24">F74</f>
        <v>0</v>
      </c>
      <c r="G73" s="8">
        <f t="shared" si="24"/>
        <v>0</v>
      </c>
      <c r="H73" s="8">
        <f t="shared" ref="H73" si="25">H74</f>
        <v>0</v>
      </c>
      <c r="I73" s="8">
        <f t="shared" ref="I73" si="26">I74</f>
        <v>0</v>
      </c>
    </row>
    <row r="74" spans="1:9" x14ac:dyDescent="0.25">
      <c r="A74" s="3"/>
      <c r="B74" s="67" t="s">
        <v>62</v>
      </c>
      <c r="C74" s="52"/>
      <c r="D74" s="6">
        <v>0</v>
      </c>
      <c r="E74" s="6">
        <v>0</v>
      </c>
      <c r="F74" s="7">
        <f>D74-E74</f>
        <v>0</v>
      </c>
      <c r="G74" s="6">
        <f>G81</f>
        <v>0</v>
      </c>
      <c r="H74" s="6">
        <f t="shared" ref="H74" si="27">H81</f>
        <v>0</v>
      </c>
      <c r="I74" s="6">
        <f>H74-D74</f>
        <v>0</v>
      </c>
    </row>
    <row r="75" spans="1:9" x14ac:dyDescent="0.25">
      <c r="A75" s="3"/>
      <c r="B75" s="67"/>
      <c r="C75" s="52"/>
      <c r="D75" s="2"/>
      <c r="E75" s="2"/>
      <c r="F75" s="2"/>
      <c r="G75" s="2"/>
      <c r="H75" s="2"/>
      <c r="I75" s="6"/>
    </row>
    <row r="76" spans="1:9" x14ac:dyDescent="0.25">
      <c r="A76" s="63" t="s">
        <v>63</v>
      </c>
      <c r="B76" s="61"/>
      <c r="C76" s="62"/>
      <c r="D76" s="8">
        <f t="shared" ref="D76:I76" si="28">+D45+D71+D73</f>
        <v>4010395121</v>
      </c>
      <c r="E76" s="8">
        <f t="shared" si="28"/>
        <v>0</v>
      </c>
      <c r="F76" s="8">
        <f t="shared" si="28"/>
        <v>4010395121</v>
      </c>
      <c r="G76" s="8">
        <f t="shared" si="28"/>
        <v>4381204220.4099998</v>
      </c>
      <c r="H76" s="8">
        <f t="shared" si="28"/>
        <v>4381204220.4099998</v>
      </c>
      <c r="I76" s="8">
        <f t="shared" si="28"/>
        <v>370809099.40999985</v>
      </c>
    </row>
    <row r="77" spans="1:9" x14ac:dyDescent="0.25">
      <c r="A77" s="3"/>
      <c r="B77" s="67"/>
      <c r="C77" s="52"/>
      <c r="D77" s="7"/>
      <c r="E77" s="2"/>
      <c r="F77" s="7"/>
      <c r="G77" s="2"/>
      <c r="H77" s="7"/>
      <c r="I77" s="6"/>
    </row>
    <row r="78" spans="1:9" x14ac:dyDescent="0.25">
      <c r="A78" s="3"/>
      <c r="B78" s="68" t="s">
        <v>64</v>
      </c>
      <c r="C78" s="62"/>
      <c r="D78" s="2"/>
      <c r="E78" s="2"/>
      <c r="F78" s="2"/>
      <c r="G78" s="7"/>
      <c r="H78" s="7"/>
      <c r="I78" s="6"/>
    </row>
    <row r="79" spans="1:9" ht="30.75" customHeight="1" x14ac:dyDescent="0.25">
      <c r="A79" s="3"/>
      <c r="B79" s="67" t="s">
        <v>65</v>
      </c>
      <c r="C79" s="52"/>
      <c r="D79" s="6">
        <v>0</v>
      </c>
      <c r="E79" s="6"/>
      <c r="F79" s="6">
        <v>0</v>
      </c>
      <c r="G79" s="6">
        <v>0</v>
      </c>
      <c r="H79" s="6">
        <v>0</v>
      </c>
      <c r="I79" s="6">
        <f>H79-D79</f>
        <v>0</v>
      </c>
    </row>
    <row r="80" spans="1:9" ht="30" customHeight="1" x14ac:dyDescent="0.25">
      <c r="A80" s="3"/>
      <c r="B80" s="67" t="s">
        <v>66</v>
      </c>
      <c r="C80" s="52"/>
      <c r="D80" s="6">
        <v>0</v>
      </c>
      <c r="E80" s="6"/>
      <c r="F80" s="6">
        <v>0</v>
      </c>
      <c r="G80" s="6">
        <v>0</v>
      </c>
      <c r="H80" s="6">
        <v>0</v>
      </c>
      <c r="I80" s="6">
        <f>H80-D80</f>
        <v>0</v>
      </c>
    </row>
    <row r="81" spans="1:9" x14ac:dyDescent="0.25">
      <c r="A81" s="3"/>
      <c r="B81" s="68" t="s">
        <v>67</v>
      </c>
      <c r="C81" s="62"/>
      <c r="D81" s="10">
        <f>+D79+D80</f>
        <v>0</v>
      </c>
      <c r="E81" s="10">
        <f t="shared" ref="E81" si="29">+E79+E80</f>
        <v>0</v>
      </c>
      <c r="F81" s="10">
        <f>+F79+F80</f>
        <v>0</v>
      </c>
      <c r="G81" s="10">
        <f>+G79+G80</f>
        <v>0</v>
      </c>
      <c r="H81" s="10">
        <f>+H79+H80</f>
        <v>0</v>
      </c>
      <c r="I81" s="10">
        <f>H81-D81</f>
        <v>0</v>
      </c>
    </row>
    <row r="82" spans="1:9" ht="15.75" thickBot="1" x14ac:dyDescent="0.3">
      <c r="A82" s="4"/>
      <c r="B82" s="69"/>
      <c r="C82" s="70"/>
      <c r="D82" s="5"/>
      <c r="E82" s="5"/>
      <c r="F82" s="5"/>
      <c r="G82" s="5"/>
      <c r="H82" s="5"/>
      <c r="I82" s="11"/>
    </row>
    <row r="84" spans="1:9" x14ac:dyDescent="0.25">
      <c r="G84" s="9"/>
    </row>
    <row r="85" spans="1:9" x14ac:dyDescent="0.25">
      <c r="G85" s="29"/>
    </row>
  </sheetData>
  <mergeCells count="65">
    <mergeCell ref="H45:H47"/>
    <mergeCell ref="B81:C81"/>
    <mergeCell ref="B82:C82"/>
    <mergeCell ref="A71:C71"/>
    <mergeCell ref="B72:C72"/>
    <mergeCell ref="A73:C73"/>
    <mergeCell ref="B74:C74"/>
    <mergeCell ref="B75:C75"/>
    <mergeCell ref="A76:C76"/>
    <mergeCell ref="B77:C77"/>
    <mergeCell ref="B78:C78"/>
    <mergeCell ref="B79:C79"/>
    <mergeCell ref="D45:D47"/>
    <mergeCell ref="E45:E47"/>
    <mergeCell ref="F45:F47"/>
    <mergeCell ref="A50:C50"/>
    <mergeCell ref="G45:G47"/>
    <mergeCell ref="B80:C80"/>
    <mergeCell ref="A47:C47"/>
    <mergeCell ref="B70:C70"/>
    <mergeCell ref="B51:C51"/>
    <mergeCell ref="B60:C60"/>
    <mergeCell ref="B65:C65"/>
    <mergeCell ref="B68:C68"/>
    <mergeCell ref="B69:C69"/>
    <mergeCell ref="B41:C41"/>
    <mergeCell ref="A45:C45"/>
    <mergeCell ref="A46:C46"/>
    <mergeCell ref="B38:C38"/>
    <mergeCell ref="A19:A20"/>
    <mergeCell ref="B19:C19"/>
    <mergeCell ref="B20:C20"/>
    <mergeCell ref="H19:H20"/>
    <mergeCell ref="B32:C32"/>
    <mergeCell ref="D19:D20"/>
    <mergeCell ref="E19:E20"/>
    <mergeCell ref="B39:C39"/>
    <mergeCell ref="F19:F20"/>
    <mergeCell ref="B13:C13"/>
    <mergeCell ref="G19:G20"/>
    <mergeCell ref="B14:C14"/>
    <mergeCell ref="B15:C15"/>
    <mergeCell ref="B16:C16"/>
    <mergeCell ref="B18:C18"/>
    <mergeCell ref="G8:G9"/>
    <mergeCell ref="H8:H9"/>
    <mergeCell ref="A10:C10"/>
    <mergeCell ref="A11:C11"/>
    <mergeCell ref="B12:C12"/>
    <mergeCell ref="I45:I47"/>
    <mergeCell ref="A3:I3"/>
    <mergeCell ref="I19:I20"/>
    <mergeCell ref="A2:I2"/>
    <mergeCell ref="A4:I4"/>
    <mergeCell ref="A5:I5"/>
    <mergeCell ref="A6:I6"/>
    <mergeCell ref="A7:C7"/>
    <mergeCell ref="D7:H7"/>
    <mergeCell ref="I7:I9"/>
    <mergeCell ref="A8:C8"/>
    <mergeCell ref="A9:C9"/>
    <mergeCell ref="D8:D9"/>
    <mergeCell ref="B17:C17"/>
    <mergeCell ref="E8:E9"/>
    <mergeCell ref="F8:F9"/>
  </mergeCells>
  <printOptions horizontalCentered="1" verticalCentered="1"/>
  <pageMargins left="0.19685039370078741" right="0.15748031496062992" top="0.23622047244094491" bottom="0.62992125984251968" header="0.31496062992125984" footer="0.31496062992125984"/>
  <pageSetup scale="49" fitToHeight="2" orientation="portrait" r:id="rId1"/>
  <headerFooter>
    <oddFooter>&amp;C&amp;P/&amp;N</oddFooter>
  </headerFooter>
  <ignoredErrors>
    <ignoredError sqref="E34:F34 D32:F32 I32 E33:F33 H33:I33 H34:I34" formulaRange="1"/>
    <ignoredError sqref="F39 F63:I63 F41:I44 F40 H40:I40 F65:I65 F64 H64:I64 H39:I39 F46:I47 F45 H45:I45" formula="1"/>
    <ignoredError sqref="H32" formula="1" formulaRange="1"/>
  </ignoredError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EstadoAnaliticoDetallado</vt:lpstr>
      <vt:lpstr>EstadoAnaliticoDetallado!Área_de_impresión</vt:lpstr>
      <vt:lpstr>EstadoAnaliticoDetallado!Títulos_a_imprimir</vt:lpstr>
    </vt:vector>
  </TitlesOfParts>
  <Company>GP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usuario1</dc:creator>
  <cp:lastModifiedBy>VINCULACIÓN</cp:lastModifiedBy>
  <cp:lastPrinted>2022-03-07T22:06:37Z</cp:lastPrinted>
  <dcterms:created xsi:type="dcterms:W3CDTF">2017-08-08T16:22:01Z</dcterms:created>
  <dcterms:modified xsi:type="dcterms:W3CDTF">2022-03-07T22:06:57Z</dcterms:modified>
</cp:coreProperties>
</file>