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Balance Presupuestario" sheetId="4" r:id="rId1"/>
  </sheets>
  <definedNames>
    <definedName name="_xlnm.Print_Area" localSheetId="0">'Balance Presupuestario'!$A$1:$E$83</definedName>
    <definedName name="_xlnm.Print_Titles" localSheetId="0">'Balance Presupuestario'!$1:$8</definedName>
  </definedNames>
  <calcPr calcId="144525"/>
</workbook>
</file>

<file path=xl/calcChain.xml><?xml version="1.0" encoding="utf-8"?>
<calcChain xmlns="http://schemas.openxmlformats.org/spreadsheetml/2006/main">
  <c r="E23" i="4" l="1"/>
  <c r="E79" i="4" s="1"/>
  <c r="E81" i="4" s="1"/>
  <c r="E82" i="4" s="1"/>
  <c r="D23" i="4"/>
  <c r="D79" i="4" s="1"/>
  <c r="D81" i="4" s="1"/>
  <c r="D82" i="4" s="1"/>
  <c r="D73" i="4"/>
  <c r="E65" i="4"/>
  <c r="E66" i="4" s="1"/>
  <c r="E63" i="4"/>
  <c r="D63" i="4"/>
  <c r="D65" i="4"/>
  <c r="E49" i="4"/>
  <c r="D49" i="4"/>
  <c r="C27" i="4"/>
  <c r="C21" i="4"/>
  <c r="E21" i="4" l="1"/>
  <c r="E25" i="4" s="1"/>
  <c r="E26" i="4" s="1"/>
  <c r="E27" i="4" s="1"/>
  <c r="E36" i="4" s="1"/>
  <c r="D21" i="4"/>
  <c r="D25" i="4" s="1"/>
  <c r="D26" i="4" s="1"/>
  <c r="D27" i="4" s="1"/>
  <c r="D36" i="4" s="1"/>
  <c r="D66" i="4"/>
  <c r="C25" i="4"/>
  <c r="C26" i="4" s="1"/>
  <c r="C36" i="4" s="1"/>
  <c r="D18" i="4"/>
  <c r="E19" i="4"/>
  <c r="D19" i="4"/>
  <c r="E18" i="4"/>
  <c r="C14" i="4" l="1"/>
  <c r="C13" i="4"/>
  <c r="C19" i="4" l="1"/>
  <c r="C18" i="4"/>
  <c r="C12" i="4" l="1"/>
  <c r="C75" i="4" l="1"/>
  <c r="C73" i="4" s="1"/>
  <c r="C72" i="4"/>
  <c r="E77" i="4"/>
  <c r="D77" i="4"/>
  <c r="C77" i="4"/>
  <c r="C81" i="4" l="1"/>
  <c r="C82" i="4" s="1"/>
  <c r="D75" i="4"/>
  <c r="E72" i="4"/>
  <c r="D72" i="4"/>
  <c r="D61" i="4"/>
  <c r="D59" i="4"/>
  <c r="D56" i="4"/>
  <c r="D12" i="4"/>
  <c r="E75" i="4"/>
  <c r="E73" i="4" s="1"/>
  <c r="E61" i="4"/>
  <c r="C61" i="4"/>
  <c r="E59" i="4"/>
  <c r="C59" i="4"/>
  <c r="E56" i="4"/>
  <c r="C56" i="4"/>
  <c r="E17" i="4"/>
  <c r="D17" i="4"/>
  <c r="C17" i="4"/>
  <c r="E58" i="4"/>
  <c r="D58" i="4"/>
  <c r="C58" i="4"/>
  <c r="C57" i="4" s="1"/>
  <c r="E45" i="4"/>
  <c r="D45" i="4"/>
  <c r="C45" i="4"/>
  <c r="E42" i="4"/>
  <c r="D42" i="4"/>
  <c r="C42" i="4"/>
  <c r="E32" i="4"/>
  <c r="D32" i="4"/>
  <c r="C32" i="4"/>
  <c r="E12" i="4"/>
  <c r="E57" i="4" l="1"/>
  <c r="C49" i="4"/>
  <c r="D57" i="4"/>
  <c r="C65" i="4"/>
  <c r="C66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<sst xmlns="http://schemas.openxmlformats.org/spreadsheetml/2006/main" count="71" uniqueCount="47">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</sst>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showGridLines="0" tabSelected="1" topLeftCell="A67" workbookViewId="0">
      <selection activeCell="E23" sqref="E23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5.140625" bestFit="1" customWidth="1"/>
    <col min="7" max="7" width="15.28515625" bestFit="1" customWidth="1"/>
  </cols>
  <sheetData>
    <row r="2" spans="1:6" x14ac:dyDescent="0.25">
      <c r="A2" s="43" t="s">
        <v>42</v>
      </c>
      <c r="B2" s="43"/>
      <c r="C2" s="43"/>
      <c r="D2" s="43"/>
      <c r="E2" s="43"/>
    </row>
    <row r="3" spans="1:6" x14ac:dyDescent="0.25">
      <c r="A3" s="43" t="s">
        <v>45</v>
      </c>
      <c r="B3" s="43"/>
      <c r="C3" s="43"/>
      <c r="D3" s="43"/>
      <c r="E3" s="43"/>
    </row>
    <row r="4" spans="1:6" x14ac:dyDescent="0.25">
      <c r="A4" s="40"/>
      <c r="B4" s="40"/>
      <c r="C4" s="40"/>
      <c r="D4" s="40"/>
      <c r="E4" s="40"/>
    </row>
    <row r="5" spans="1:6" x14ac:dyDescent="0.25">
      <c r="A5" s="43" t="s">
        <v>0</v>
      </c>
      <c r="B5" s="43"/>
      <c r="C5" s="43"/>
      <c r="D5" s="43"/>
      <c r="E5" s="43"/>
    </row>
    <row r="6" spans="1:6" x14ac:dyDescent="0.25">
      <c r="A6" s="43" t="s">
        <v>46</v>
      </c>
      <c r="B6" s="43"/>
      <c r="C6" s="43"/>
      <c r="D6" s="43"/>
      <c r="E6" s="43"/>
    </row>
    <row r="7" spans="1:6" x14ac:dyDescent="0.25">
      <c r="A7" s="43" t="s">
        <v>1</v>
      </c>
      <c r="B7" s="43"/>
      <c r="C7" s="43"/>
      <c r="D7" s="43"/>
      <c r="E7" s="43"/>
    </row>
    <row r="8" spans="1:6" ht="6.75" customHeight="1" thickBot="1" x14ac:dyDescent="0.3">
      <c r="A8" s="42"/>
      <c r="B8" s="41"/>
      <c r="C8" s="41"/>
      <c r="D8" s="41"/>
      <c r="E8" s="41"/>
    </row>
    <row r="9" spans="1:6" x14ac:dyDescent="0.25">
      <c r="A9" s="44" t="s">
        <v>43</v>
      </c>
      <c r="B9" s="45"/>
      <c r="C9" s="3" t="s">
        <v>2</v>
      </c>
      <c r="D9" s="48" t="s">
        <v>3</v>
      </c>
      <c r="E9" s="3" t="s">
        <v>4</v>
      </c>
    </row>
    <row r="10" spans="1:6" ht="15.75" thickBot="1" x14ac:dyDescent="0.3">
      <c r="A10" s="46"/>
      <c r="B10" s="47"/>
      <c r="C10" s="4" t="s">
        <v>44</v>
      </c>
      <c r="D10" s="49"/>
      <c r="E10" s="4" t="s">
        <v>5</v>
      </c>
    </row>
    <row r="11" spans="1:6" x14ac:dyDescent="0.25">
      <c r="A11" s="5"/>
      <c r="B11" s="6"/>
      <c r="C11" s="6"/>
      <c r="D11" s="6"/>
      <c r="E11" s="6"/>
    </row>
    <row r="12" spans="1:6" x14ac:dyDescent="0.25">
      <c r="A12" s="5"/>
      <c r="B12" s="7" t="s">
        <v>6</v>
      </c>
      <c r="C12" s="18">
        <f>+C13+C14+C15</f>
        <v>3608031394</v>
      </c>
      <c r="D12" s="18">
        <f>+D13+D14+D15</f>
        <v>3796178811.79</v>
      </c>
      <c r="E12" s="18">
        <f>+E13+E14+E15</f>
        <v>3796178811.79</v>
      </c>
      <c r="F12" s="38"/>
    </row>
    <row r="13" spans="1:6" x14ac:dyDescent="0.25">
      <c r="A13" s="5"/>
      <c r="B13" s="8" t="s">
        <v>7</v>
      </c>
      <c r="C13" s="19">
        <f>1336140046+759860897+11882553+118408486+660241978+145750+106029950+11200641</f>
        <v>3003910301</v>
      </c>
      <c r="D13" s="19">
        <v>3160955533.3800001</v>
      </c>
      <c r="E13" s="19">
        <v>3160955533.3800001</v>
      </c>
    </row>
    <row r="14" spans="1:6" x14ac:dyDescent="0.25">
      <c r="A14" s="5"/>
      <c r="B14" s="8" t="s">
        <v>8</v>
      </c>
      <c r="C14" s="19">
        <f>31547044+572574049</f>
        <v>604121093</v>
      </c>
      <c r="D14" s="19">
        <v>635223278.40999997</v>
      </c>
      <c r="E14" s="19">
        <v>635223278.40999997</v>
      </c>
      <c r="F14" s="38"/>
    </row>
    <row r="15" spans="1:6" x14ac:dyDescent="0.25">
      <c r="A15" s="5"/>
      <c r="B15" s="8" t="s">
        <v>9</v>
      </c>
      <c r="C15" s="19">
        <v>0</v>
      </c>
      <c r="D15" s="19">
        <v>0</v>
      </c>
      <c r="E15" s="19">
        <v>0</v>
      </c>
    </row>
    <row r="16" spans="1:6" x14ac:dyDescent="0.25">
      <c r="A16" s="5"/>
      <c r="B16" s="6"/>
      <c r="C16" s="19"/>
      <c r="D16" s="19"/>
      <c r="E16" s="19"/>
    </row>
    <row r="17" spans="1:7" ht="17.25" x14ac:dyDescent="0.25">
      <c r="A17" s="9"/>
      <c r="B17" s="7" t="s">
        <v>41</v>
      </c>
      <c r="C17" s="18">
        <f>+C18+C19</f>
        <v>3559346878</v>
      </c>
      <c r="D17" s="18">
        <f>+D18+D19</f>
        <v>3639464869.52</v>
      </c>
      <c r="E17" s="18">
        <f>+E18+E19</f>
        <v>3226347968.02</v>
      </c>
      <c r="F17" s="38"/>
    </row>
    <row r="18" spans="1:7" ht="28.5" x14ac:dyDescent="0.25">
      <c r="A18" s="5"/>
      <c r="B18" s="8" t="s">
        <v>10</v>
      </c>
      <c r="C18" s="19">
        <f>1576672998+287266652+629796489+570462400+36752502+20000000+30677655+90200000</f>
        <v>3241828696</v>
      </c>
      <c r="D18" s="19">
        <f>2892911545.89-22466366.37</f>
        <v>2870445179.52</v>
      </c>
      <c r="E18" s="19">
        <f>2576856501.54-22466366.37</f>
        <v>2554390135.1700001</v>
      </c>
      <c r="F18" s="38"/>
    </row>
    <row r="19" spans="1:7" x14ac:dyDescent="0.25">
      <c r="A19" s="5"/>
      <c r="B19" s="8" t="s">
        <v>11</v>
      </c>
      <c r="C19" s="19">
        <f>33856000+39685824+70685406+2072612+91580511+79637829</f>
        <v>317518182</v>
      </c>
      <c r="D19" s="19">
        <f>816554833.67-47535143.67</f>
        <v>769019690</v>
      </c>
      <c r="E19" s="19">
        <f>719492976.52-47535143.67</f>
        <v>671957832.85000002</v>
      </c>
      <c r="F19" s="38"/>
      <c r="G19" s="39"/>
    </row>
    <row r="20" spans="1:7" x14ac:dyDescent="0.25">
      <c r="A20" s="5"/>
      <c r="B20" s="6"/>
      <c r="C20" s="32"/>
      <c r="D20" s="19"/>
      <c r="E20" s="19"/>
      <c r="F20" s="38"/>
    </row>
    <row r="21" spans="1:7" x14ac:dyDescent="0.25">
      <c r="A21" s="5"/>
      <c r="B21" s="7" t="s">
        <v>12</v>
      </c>
      <c r="C21" s="33">
        <f>C22+C22+C23</f>
        <v>0</v>
      </c>
      <c r="D21" s="33">
        <f t="shared" ref="D21:E21" si="0">D22+D22+D23</f>
        <v>220132390.27999997</v>
      </c>
      <c r="E21" s="33">
        <f t="shared" si="0"/>
        <v>220132390.27999997</v>
      </c>
      <c r="G21" s="38"/>
    </row>
    <row r="22" spans="1:7" x14ac:dyDescent="0.25">
      <c r="A22" s="5"/>
      <c r="B22" s="8" t="s">
        <v>13</v>
      </c>
      <c r="C22" s="32">
        <v>0</v>
      </c>
      <c r="D22" s="19">
        <v>0</v>
      </c>
      <c r="E22" s="19">
        <v>0</v>
      </c>
    </row>
    <row r="23" spans="1:7" x14ac:dyDescent="0.25">
      <c r="A23" s="5"/>
      <c r="B23" s="8" t="s">
        <v>14</v>
      </c>
      <c r="C23" s="32">
        <v>0</v>
      </c>
      <c r="D23" s="19">
        <f>13848530.64+206283859.64</f>
        <v>220132390.27999997</v>
      </c>
      <c r="E23" s="19">
        <f>13848530.64+206283859.64</f>
        <v>220132390.27999997</v>
      </c>
    </row>
    <row r="24" spans="1:7" x14ac:dyDescent="0.25">
      <c r="A24" s="5"/>
      <c r="B24" s="6"/>
      <c r="C24" s="32"/>
      <c r="D24" s="19"/>
      <c r="E24" s="19"/>
    </row>
    <row r="25" spans="1:7" x14ac:dyDescent="0.25">
      <c r="A25" s="5"/>
      <c r="B25" s="7" t="s">
        <v>15</v>
      </c>
      <c r="C25" s="33">
        <f>+C12-C17+C21</f>
        <v>48684516</v>
      </c>
      <c r="D25" s="33">
        <f>+D12-D17+D21</f>
        <v>376846332.54999995</v>
      </c>
      <c r="E25" s="33">
        <f>+E12-E17+E21</f>
        <v>789963234.04999995</v>
      </c>
      <c r="F25" s="38"/>
    </row>
    <row r="26" spans="1:7" x14ac:dyDescent="0.25">
      <c r="A26" s="5"/>
      <c r="B26" s="7" t="s">
        <v>16</v>
      </c>
      <c r="C26" s="33">
        <f>+C25-C15</f>
        <v>48684516</v>
      </c>
      <c r="D26" s="33">
        <f>+D25-D15</f>
        <v>376846332.54999995</v>
      </c>
      <c r="E26" s="33">
        <f>+E25-E15</f>
        <v>789963234.04999995</v>
      </c>
    </row>
    <row r="27" spans="1:7" ht="30" x14ac:dyDescent="0.25">
      <c r="A27" s="5"/>
      <c r="B27" s="7" t="s">
        <v>17</v>
      </c>
      <c r="C27" s="33">
        <f>+C26-C21</f>
        <v>48684516</v>
      </c>
      <c r="D27" s="33">
        <f>+D26-D21</f>
        <v>156713942.26999998</v>
      </c>
      <c r="E27" s="33">
        <f>+E26-E21</f>
        <v>569830843.76999998</v>
      </c>
    </row>
    <row r="28" spans="1:7" ht="15.75" thickBot="1" x14ac:dyDescent="0.3">
      <c r="A28" s="10"/>
      <c r="B28" s="11"/>
      <c r="C28" s="20"/>
      <c r="D28" s="20"/>
      <c r="E28" s="20"/>
    </row>
    <row r="29" spans="1:7" ht="15.75" thickBot="1" x14ac:dyDescent="0.3">
      <c r="A29" s="2"/>
      <c r="B29" s="1"/>
      <c r="C29" s="21"/>
      <c r="D29" s="21"/>
      <c r="E29" s="21"/>
    </row>
    <row r="30" spans="1:7" ht="15.75" thickBot="1" x14ac:dyDescent="0.3">
      <c r="A30" s="50" t="s">
        <v>18</v>
      </c>
      <c r="B30" s="51"/>
      <c r="C30" s="22" t="s">
        <v>19</v>
      </c>
      <c r="D30" s="22" t="s">
        <v>3</v>
      </c>
      <c r="E30" s="22" t="s">
        <v>20</v>
      </c>
    </row>
    <row r="31" spans="1:7" x14ac:dyDescent="0.25">
      <c r="A31" s="5"/>
      <c r="B31" s="6"/>
      <c r="C31" s="19"/>
      <c r="D31" s="19"/>
      <c r="E31" s="19"/>
    </row>
    <row r="32" spans="1:7" x14ac:dyDescent="0.25">
      <c r="A32" s="9"/>
      <c r="B32" s="7" t="s">
        <v>21</v>
      </c>
      <c r="C32" s="34">
        <f>+C33+C34</f>
        <v>110315484</v>
      </c>
      <c r="D32" s="18">
        <f>+D33+D34</f>
        <v>112511809.98</v>
      </c>
      <c r="E32" s="18">
        <f>+E33+E34</f>
        <v>112511809.98</v>
      </c>
    </row>
    <row r="33" spans="1:5" x14ac:dyDescent="0.25">
      <c r="A33" s="5"/>
      <c r="B33" s="12" t="s">
        <v>22</v>
      </c>
      <c r="C33" s="19">
        <v>30677655</v>
      </c>
      <c r="D33" s="19">
        <v>38956466.609999999</v>
      </c>
      <c r="E33" s="19">
        <v>38956466.609999999</v>
      </c>
    </row>
    <row r="34" spans="1:5" x14ac:dyDescent="0.25">
      <c r="A34" s="5"/>
      <c r="B34" s="12" t="s">
        <v>23</v>
      </c>
      <c r="C34" s="19">
        <v>79637829</v>
      </c>
      <c r="D34" s="19">
        <v>73555343.370000005</v>
      </c>
      <c r="E34" s="19">
        <v>73555343.370000005</v>
      </c>
    </row>
    <row r="35" spans="1:5" x14ac:dyDescent="0.25">
      <c r="A35" s="5"/>
      <c r="B35" s="6"/>
      <c r="C35" s="19"/>
      <c r="D35" s="19"/>
      <c r="E35" s="19"/>
    </row>
    <row r="36" spans="1:5" x14ac:dyDescent="0.25">
      <c r="A36" s="9"/>
      <c r="B36" s="7" t="s">
        <v>24</v>
      </c>
      <c r="C36" s="18">
        <f>+C27+C32</f>
        <v>159000000</v>
      </c>
      <c r="D36" s="18">
        <f>+D27+D32</f>
        <v>269225752.25</v>
      </c>
      <c r="E36" s="18">
        <f>+E27+E32</f>
        <v>682342653.75</v>
      </c>
    </row>
    <row r="37" spans="1:5" ht="15.75" thickBot="1" x14ac:dyDescent="0.3">
      <c r="A37" s="10"/>
      <c r="B37" s="11"/>
      <c r="C37" s="20"/>
      <c r="D37" s="20"/>
      <c r="E37" s="20"/>
    </row>
    <row r="38" spans="1:5" ht="15.75" thickBot="1" x14ac:dyDescent="0.3">
      <c r="A38" s="2"/>
      <c r="B38" s="1"/>
      <c r="C38" s="21"/>
      <c r="D38" s="21"/>
      <c r="E38" s="21"/>
    </row>
    <row r="39" spans="1:5" x14ac:dyDescent="0.25">
      <c r="A39" s="44" t="s">
        <v>18</v>
      </c>
      <c r="B39" s="45"/>
      <c r="C39" s="52" t="s">
        <v>25</v>
      </c>
      <c r="D39" s="52" t="s">
        <v>3</v>
      </c>
      <c r="E39" s="23" t="s">
        <v>4</v>
      </c>
    </row>
    <row r="40" spans="1:5" ht="15.75" thickBot="1" x14ac:dyDescent="0.3">
      <c r="A40" s="46"/>
      <c r="B40" s="47"/>
      <c r="C40" s="53"/>
      <c r="D40" s="53"/>
      <c r="E40" s="24" t="s">
        <v>20</v>
      </c>
    </row>
    <row r="41" spans="1:5" x14ac:dyDescent="0.25">
      <c r="A41" s="13"/>
      <c r="B41" s="14"/>
      <c r="C41" s="36"/>
      <c r="D41" s="36"/>
      <c r="E41" s="36"/>
    </row>
    <row r="42" spans="1:5" x14ac:dyDescent="0.25">
      <c r="A42" s="30"/>
      <c r="B42" s="31" t="s">
        <v>26</v>
      </c>
      <c r="C42" s="37">
        <f>+C43+C44</f>
        <v>0</v>
      </c>
      <c r="D42" s="37">
        <f>+D43+D44</f>
        <v>0</v>
      </c>
      <c r="E42" s="37">
        <f>+E43+E44</f>
        <v>0</v>
      </c>
    </row>
    <row r="43" spans="1:5" x14ac:dyDescent="0.25">
      <c r="A43" s="13"/>
      <c r="B43" s="15" t="s">
        <v>27</v>
      </c>
      <c r="C43" s="36">
        <v>0</v>
      </c>
      <c r="D43" s="36">
        <v>0</v>
      </c>
      <c r="E43" s="36">
        <v>0</v>
      </c>
    </row>
    <row r="44" spans="1:5" x14ac:dyDescent="0.25">
      <c r="A44" s="13"/>
      <c r="B44" s="15" t="s">
        <v>28</v>
      </c>
      <c r="C44" s="36">
        <v>0</v>
      </c>
      <c r="D44" s="36">
        <v>0</v>
      </c>
      <c r="E44" s="36">
        <v>0</v>
      </c>
    </row>
    <row r="45" spans="1:5" x14ac:dyDescent="0.25">
      <c r="A45" s="30"/>
      <c r="B45" s="31" t="s">
        <v>29</v>
      </c>
      <c r="C45" s="35">
        <f>+C46+C47</f>
        <v>48684516</v>
      </c>
      <c r="D45" s="26">
        <f>+D46+D47</f>
        <v>70001510.040000007</v>
      </c>
      <c r="E45" s="26">
        <f>+E46+E47</f>
        <v>70001510.040000007</v>
      </c>
    </row>
    <row r="46" spans="1:5" x14ac:dyDescent="0.25">
      <c r="A46" s="13"/>
      <c r="B46" s="15" t="s">
        <v>30</v>
      </c>
      <c r="C46" s="25">
        <v>5459623</v>
      </c>
      <c r="D46" s="25">
        <v>22466366.370000001</v>
      </c>
      <c r="E46" s="25">
        <v>22466366.370000001</v>
      </c>
    </row>
    <row r="47" spans="1:5" x14ac:dyDescent="0.25">
      <c r="A47" s="13"/>
      <c r="B47" s="15" t="s">
        <v>31</v>
      </c>
      <c r="C47" s="25">
        <v>43224893</v>
      </c>
      <c r="D47" s="25">
        <v>47535143.670000002</v>
      </c>
      <c r="E47" s="25">
        <v>47535143.670000002</v>
      </c>
    </row>
    <row r="48" spans="1:5" x14ac:dyDescent="0.25">
      <c r="A48" s="13"/>
      <c r="B48" s="14"/>
      <c r="C48" s="25"/>
      <c r="D48" s="25"/>
      <c r="E48" s="25"/>
    </row>
    <row r="49" spans="1:5" x14ac:dyDescent="0.25">
      <c r="A49" s="54"/>
      <c r="B49" s="56" t="s">
        <v>32</v>
      </c>
      <c r="C49" s="58">
        <f>+C42-C45</f>
        <v>-48684516</v>
      </c>
      <c r="D49" s="58">
        <f>+D42-D45</f>
        <v>-70001510.040000007</v>
      </c>
      <c r="E49" s="58">
        <f>+E42-E45</f>
        <v>-70001510.040000007</v>
      </c>
    </row>
    <row r="50" spans="1:5" ht="15.75" thickBot="1" x14ac:dyDescent="0.3">
      <c r="A50" s="55"/>
      <c r="B50" s="57"/>
      <c r="C50" s="59"/>
      <c r="D50" s="59"/>
      <c r="E50" s="59"/>
    </row>
    <row r="51" spans="1:5" x14ac:dyDescent="0.25">
      <c r="A51" s="2"/>
      <c r="B51" s="1"/>
      <c r="C51" s="21"/>
      <c r="D51" s="21"/>
      <c r="E51" s="21"/>
    </row>
    <row r="52" spans="1:5" ht="15.75" thickBot="1" x14ac:dyDescent="0.3">
      <c r="A52" s="2"/>
      <c r="B52" s="1"/>
      <c r="C52" s="21"/>
      <c r="D52" s="21"/>
      <c r="E52" s="21"/>
    </row>
    <row r="53" spans="1:5" x14ac:dyDescent="0.25">
      <c r="A53" s="44" t="s">
        <v>18</v>
      </c>
      <c r="B53" s="45"/>
      <c r="C53" s="23" t="s">
        <v>2</v>
      </c>
      <c r="D53" s="52" t="s">
        <v>3</v>
      </c>
      <c r="E53" s="23" t="s">
        <v>4</v>
      </c>
    </row>
    <row r="54" spans="1:5" ht="15.75" thickBot="1" x14ac:dyDescent="0.3">
      <c r="A54" s="46"/>
      <c r="B54" s="47"/>
      <c r="C54" s="24" t="s">
        <v>19</v>
      </c>
      <c r="D54" s="53"/>
      <c r="E54" s="24" t="s">
        <v>20</v>
      </c>
    </row>
    <row r="55" spans="1:5" x14ac:dyDescent="0.25">
      <c r="A55" s="60"/>
      <c r="B55" s="61"/>
      <c r="C55" s="25"/>
      <c r="D55" s="25"/>
      <c r="E55" s="25"/>
    </row>
    <row r="56" spans="1:5" x14ac:dyDescent="0.25">
      <c r="A56" s="13"/>
      <c r="B56" s="14" t="s">
        <v>33</v>
      </c>
      <c r="C56" s="25">
        <f>C13</f>
        <v>3003910301</v>
      </c>
      <c r="D56" s="25">
        <f>D13</f>
        <v>3160955533.3800001</v>
      </c>
      <c r="E56" s="25">
        <f>E13</f>
        <v>3160955533.3800001</v>
      </c>
    </row>
    <row r="57" spans="1:5" x14ac:dyDescent="0.25">
      <c r="A57" s="13"/>
      <c r="B57" s="28" t="s">
        <v>34</v>
      </c>
      <c r="C57" s="25">
        <f>+C58-C59</f>
        <v>-5459623</v>
      </c>
      <c r="D57" s="25">
        <f>+D58-D59</f>
        <v>-22466366.370000001</v>
      </c>
      <c r="E57" s="25">
        <f>+E58-E59</f>
        <v>-22466366.370000001</v>
      </c>
    </row>
    <row r="58" spans="1:5" x14ac:dyDescent="0.25">
      <c r="A58" s="13"/>
      <c r="B58" s="29" t="s">
        <v>27</v>
      </c>
      <c r="C58" s="25">
        <f>+C43</f>
        <v>0</v>
      </c>
      <c r="D58" s="25">
        <f>+D43</f>
        <v>0</v>
      </c>
      <c r="E58" s="25">
        <f>+E43</f>
        <v>0</v>
      </c>
    </row>
    <row r="59" spans="1:5" x14ac:dyDescent="0.25">
      <c r="A59" s="13"/>
      <c r="B59" s="29" t="s">
        <v>30</v>
      </c>
      <c r="C59" s="25">
        <f>C46</f>
        <v>5459623</v>
      </c>
      <c r="D59" s="25">
        <f>D46</f>
        <v>22466366.370000001</v>
      </c>
      <c r="E59" s="25">
        <f>E46</f>
        <v>22466366.370000001</v>
      </c>
    </row>
    <row r="60" spans="1:5" x14ac:dyDescent="0.25">
      <c r="A60" s="13"/>
      <c r="B60" s="28"/>
      <c r="C60" s="25"/>
      <c r="D60" s="25"/>
      <c r="E60" s="25"/>
    </row>
    <row r="61" spans="1:5" x14ac:dyDescent="0.25">
      <c r="A61" s="13"/>
      <c r="B61" s="14" t="s">
        <v>10</v>
      </c>
      <c r="C61" s="25">
        <f>C18</f>
        <v>3241828696</v>
      </c>
      <c r="D61" s="25">
        <f>D18</f>
        <v>2870445179.52</v>
      </c>
      <c r="E61" s="25">
        <f>E18</f>
        <v>2554390135.1700001</v>
      </c>
    </row>
    <row r="62" spans="1:5" x14ac:dyDescent="0.25">
      <c r="A62" s="13"/>
      <c r="B62" s="14"/>
      <c r="C62" s="25"/>
      <c r="D62" s="25"/>
      <c r="E62" s="25"/>
    </row>
    <row r="63" spans="1:5" x14ac:dyDescent="0.25">
      <c r="A63" s="13"/>
      <c r="B63" s="14" t="s">
        <v>13</v>
      </c>
      <c r="C63" s="25"/>
      <c r="D63" s="25">
        <f>D22</f>
        <v>0</v>
      </c>
      <c r="E63" s="25">
        <f>E22</f>
        <v>0</v>
      </c>
    </row>
    <row r="64" spans="1:5" x14ac:dyDescent="0.25">
      <c r="A64" s="13"/>
      <c r="B64" s="14"/>
      <c r="C64" s="25"/>
      <c r="D64" s="25"/>
      <c r="E64" s="25"/>
    </row>
    <row r="65" spans="1:5" x14ac:dyDescent="0.25">
      <c r="A65" s="30"/>
      <c r="B65" s="31" t="s">
        <v>35</v>
      </c>
      <c r="C65" s="26">
        <f>+C56+C57-C61+C63</f>
        <v>-243378018</v>
      </c>
      <c r="D65" s="26">
        <f>+D56+D57-D61+D63</f>
        <v>268043987.49000025</v>
      </c>
      <c r="E65" s="26">
        <f>+E56+E57-E61+E63</f>
        <v>584099031.84000015</v>
      </c>
    </row>
    <row r="66" spans="1:5" x14ac:dyDescent="0.25">
      <c r="A66" s="30"/>
      <c r="B66" s="31" t="s">
        <v>36</v>
      </c>
      <c r="C66" s="26">
        <f>+C65-C57</f>
        <v>-237918395</v>
      </c>
      <c r="D66" s="26">
        <f>+D65-D57</f>
        <v>290510353.86000025</v>
      </c>
      <c r="E66" s="26">
        <f>+E65-E57</f>
        <v>606565398.21000016</v>
      </c>
    </row>
    <row r="67" spans="1:5" ht="15.75" thickBot="1" x14ac:dyDescent="0.3">
      <c r="A67" s="16"/>
      <c r="B67" s="17"/>
      <c r="C67" s="27"/>
      <c r="D67" s="27"/>
      <c r="E67" s="27"/>
    </row>
    <row r="68" spans="1:5" ht="15.75" thickBot="1" x14ac:dyDescent="0.3">
      <c r="A68" s="2"/>
      <c r="B68" s="1"/>
      <c r="C68" s="21"/>
      <c r="D68" s="21"/>
      <c r="E68" s="21"/>
    </row>
    <row r="69" spans="1:5" x14ac:dyDescent="0.25">
      <c r="A69" s="44" t="s">
        <v>18</v>
      </c>
      <c r="B69" s="45"/>
      <c r="C69" s="52" t="s">
        <v>25</v>
      </c>
      <c r="D69" s="52" t="s">
        <v>3</v>
      </c>
      <c r="E69" s="23" t="s">
        <v>4</v>
      </c>
    </row>
    <row r="70" spans="1:5" ht="15.75" thickBot="1" x14ac:dyDescent="0.3">
      <c r="A70" s="46"/>
      <c r="B70" s="47"/>
      <c r="C70" s="53"/>
      <c r="D70" s="53"/>
      <c r="E70" s="24" t="s">
        <v>20</v>
      </c>
    </row>
    <row r="71" spans="1:5" x14ac:dyDescent="0.25">
      <c r="A71" s="60"/>
      <c r="B71" s="61"/>
      <c r="C71" s="25"/>
      <c r="D71" s="25"/>
      <c r="E71" s="25"/>
    </row>
    <row r="72" spans="1:5" x14ac:dyDescent="0.25">
      <c r="A72" s="13"/>
      <c r="B72" s="14" t="s">
        <v>8</v>
      </c>
      <c r="C72" s="25">
        <f>C14</f>
        <v>604121093</v>
      </c>
      <c r="D72" s="25">
        <f>D14</f>
        <v>635223278.40999997</v>
      </c>
      <c r="E72" s="25">
        <f>E14</f>
        <v>635223278.40999997</v>
      </c>
    </row>
    <row r="73" spans="1:5" x14ac:dyDescent="0.25">
      <c r="A73" s="13"/>
      <c r="B73" s="14" t="s">
        <v>37</v>
      </c>
      <c r="C73" s="25">
        <f>+C74-C75</f>
        <v>-43224893</v>
      </c>
      <c r="D73" s="25">
        <f>+D74-D75</f>
        <v>-47535143.670000002</v>
      </c>
      <c r="E73" s="25">
        <f>+E74-E75</f>
        <v>-47535143.670000002</v>
      </c>
    </row>
    <row r="74" spans="1:5" x14ac:dyDescent="0.25">
      <c r="A74" s="13"/>
      <c r="B74" s="15" t="s">
        <v>28</v>
      </c>
      <c r="C74" s="25">
        <v>0</v>
      </c>
      <c r="D74" s="25"/>
      <c r="E74" s="25"/>
    </row>
    <row r="75" spans="1:5" x14ac:dyDescent="0.25">
      <c r="A75" s="13"/>
      <c r="B75" s="15" t="s">
        <v>31</v>
      </c>
      <c r="C75" s="25">
        <f>C47</f>
        <v>43224893</v>
      </c>
      <c r="D75" s="25">
        <f>D47</f>
        <v>47535143.670000002</v>
      </c>
      <c r="E75" s="25">
        <f>E47</f>
        <v>47535143.670000002</v>
      </c>
    </row>
    <row r="76" spans="1:5" x14ac:dyDescent="0.25">
      <c r="A76" s="13"/>
      <c r="B76" s="14"/>
      <c r="C76" s="25"/>
      <c r="D76" s="25"/>
      <c r="E76" s="25"/>
    </row>
    <row r="77" spans="1:5" x14ac:dyDescent="0.25">
      <c r="A77" s="13"/>
      <c r="B77" s="14" t="s">
        <v>38</v>
      </c>
      <c r="C77" s="25">
        <f>C19</f>
        <v>317518182</v>
      </c>
      <c r="D77" s="25">
        <f>D19</f>
        <v>769019690</v>
      </c>
      <c r="E77" s="25">
        <f>E19</f>
        <v>671957832.85000002</v>
      </c>
    </row>
    <row r="78" spans="1:5" x14ac:dyDescent="0.25">
      <c r="A78" s="13"/>
      <c r="B78" s="14"/>
      <c r="C78" s="25"/>
      <c r="D78" s="25"/>
      <c r="E78" s="25"/>
    </row>
    <row r="79" spans="1:5" x14ac:dyDescent="0.25">
      <c r="A79" s="13"/>
      <c r="B79" s="14" t="s">
        <v>14</v>
      </c>
      <c r="C79" s="25"/>
      <c r="D79" s="25">
        <f>D23</f>
        <v>220132390.27999997</v>
      </c>
      <c r="E79" s="25">
        <f>E23</f>
        <v>220132390.27999997</v>
      </c>
    </row>
    <row r="80" spans="1:5" x14ac:dyDescent="0.25">
      <c r="A80" s="13"/>
      <c r="B80" s="14"/>
      <c r="C80" s="25"/>
      <c r="D80" s="25"/>
      <c r="E80" s="25"/>
    </row>
    <row r="81" spans="1:5" x14ac:dyDescent="0.25">
      <c r="A81" s="30"/>
      <c r="B81" s="31" t="s">
        <v>39</v>
      </c>
      <c r="C81" s="26">
        <f>+C72+C73-C77+C79</f>
        <v>243378018</v>
      </c>
      <c r="D81" s="26">
        <f>+D72+D73-D77+D79</f>
        <v>38800835.019999981</v>
      </c>
      <c r="E81" s="26">
        <f>+E72+E73-E77+E79</f>
        <v>135862692.16999996</v>
      </c>
    </row>
    <row r="82" spans="1:5" x14ac:dyDescent="0.25">
      <c r="A82" s="54"/>
      <c r="B82" s="56" t="s">
        <v>40</v>
      </c>
      <c r="C82" s="58">
        <f>+C81-C73</f>
        <v>286602911</v>
      </c>
      <c r="D82" s="58">
        <f>+D81-D73</f>
        <v>86335978.689999983</v>
      </c>
      <c r="E82" s="58">
        <f>+E81-E73</f>
        <v>183397835.83999997</v>
      </c>
    </row>
    <row r="83" spans="1:5" ht="15.75" thickBot="1" x14ac:dyDescent="0.3">
      <c r="A83" s="55"/>
      <c r="B83" s="57"/>
      <c r="C83" s="59"/>
      <c r="D83" s="59"/>
      <c r="E83" s="59"/>
    </row>
    <row r="84" spans="1:5" x14ac:dyDescent="0.25">
      <c r="C84" s="21"/>
      <c r="D84" s="21"/>
      <c r="E84" s="21"/>
    </row>
    <row r="85" spans="1:5" x14ac:dyDescent="0.25">
      <c r="C85" s="21"/>
      <c r="D85" s="21"/>
      <c r="E85" s="21"/>
    </row>
    <row r="86" spans="1:5" x14ac:dyDescent="0.25">
      <c r="C86" s="21"/>
      <c r="D86" s="21"/>
      <c r="E86" s="21"/>
    </row>
    <row r="87" spans="1:5" x14ac:dyDescent="0.25">
      <c r="C87" s="21"/>
      <c r="D87" s="21"/>
      <c r="E87" s="21"/>
    </row>
    <row r="88" spans="1:5" x14ac:dyDescent="0.25">
      <c r="C88" s="21"/>
      <c r="D88" s="21"/>
      <c r="E88" s="21"/>
    </row>
    <row r="89" spans="1:5" x14ac:dyDescent="0.25">
      <c r="C89" s="21"/>
      <c r="D89" s="21"/>
      <c r="E89" s="21"/>
    </row>
    <row r="90" spans="1:5" x14ac:dyDescent="0.25">
      <c r="C90" s="21"/>
      <c r="D90" s="21"/>
      <c r="E90" s="21"/>
    </row>
    <row r="91" spans="1:5" x14ac:dyDescent="0.25">
      <c r="C91" s="21"/>
      <c r="D91" s="21"/>
      <c r="E91" s="21"/>
    </row>
    <row r="92" spans="1:5" x14ac:dyDescent="0.25">
      <c r="C92" s="21"/>
      <c r="D92" s="21"/>
      <c r="E92" s="21"/>
    </row>
    <row r="93" spans="1:5" x14ac:dyDescent="0.25">
      <c r="C93" s="21"/>
      <c r="D93" s="21"/>
      <c r="E93" s="21"/>
    </row>
    <row r="94" spans="1:5" x14ac:dyDescent="0.25">
      <c r="C94" s="21"/>
      <c r="D94" s="21"/>
      <c r="E94" s="21"/>
    </row>
    <row r="95" spans="1:5" x14ac:dyDescent="0.25">
      <c r="C95" s="21"/>
      <c r="D95" s="21"/>
      <c r="E95" s="21"/>
    </row>
    <row r="96" spans="1:5" x14ac:dyDescent="0.25">
      <c r="C96" s="21"/>
      <c r="D96" s="21"/>
      <c r="E96" s="21"/>
    </row>
    <row r="97" spans="3:5" x14ac:dyDescent="0.25">
      <c r="C97" s="21"/>
      <c r="D97" s="21"/>
      <c r="E97" s="21"/>
    </row>
  </sheetData>
  <mergeCells count="28">
    <mergeCell ref="E82:E83"/>
    <mergeCell ref="E49:E50"/>
    <mergeCell ref="A53:B54"/>
    <mergeCell ref="D53:D54"/>
    <mergeCell ref="A55:B55"/>
    <mergeCell ref="A69:B70"/>
    <mergeCell ref="C69:C70"/>
    <mergeCell ref="D69:D70"/>
    <mergeCell ref="A71:B71"/>
    <mergeCell ref="A82:A83"/>
    <mergeCell ref="B82:B83"/>
    <mergeCell ref="C82:C83"/>
    <mergeCell ref="D82:D83"/>
    <mergeCell ref="A30:B30"/>
    <mergeCell ref="A39:B40"/>
    <mergeCell ref="C39:C40"/>
    <mergeCell ref="D39:D40"/>
    <mergeCell ref="A49:A50"/>
    <mergeCell ref="B49:B50"/>
    <mergeCell ref="C49:C50"/>
    <mergeCell ref="D49:D50"/>
    <mergeCell ref="A2:E2"/>
    <mergeCell ref="A5:E5"/>
    <mergeCell ref="A6:E6"/>
    <mergeCell ref="A7:E7"/>
    <mergeCell ref="A9:B10"/>
    <mergeCell ref="D9:D10"/>
    <mergeCell ref="A3:E3"/>
  </mergeCells>
  <pageMargins left="0.70866141732283472" right="0.19685039370078741" top="0.31496062992125984" bottom="0.43307086614173229" header="0.31496062992125984" footer="0.31496062992125984"/>
  <pageSetup scale="7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2019-02-14T20:34:51Z</cp:lastPrinted>
  <dcterms:created xsi:type="dcterms:W3CDTF">2017-08-11T19:11:13Z</dcterms:created>
  <dcterms:modified xsi:type="dcterms:W3CDTF">2019-02-14T20:35:49Z</dcterms:modified>
</cp:coreProperties>
</file>