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Luis\Desktop\escritorio\INFORMES LEY DE DISCIPLINA FINANCIERA\2019\3ER TRIMESTRE\"/>
    </mc:Choice>
  </mc:AlternateContent>
  <bookViews>
    <workbookView xWindow="720" yWindow="600" windowWidth="19635" windowHeight="7185"/>
  </bookViews>
  <sheets>
    <sheet name="Balance Presupuestario" sheetId="4" r:id="rId1"/>
  </sheets>
  <definedNames>
    <definedName name="_xlnm.Print_Area" localSheetId="0">'Balance Presupuestario'!$A$1:$E$84</definedName>
    <definedName name="_xlnm.Print_Titles" localSheetId="0">'Balance Presupuestario'!$1:$8</definedName>
  </definedNames>
  <calcPr calcId="162913"/>
</workbook>
</file>

<file path=xl/calcChain.xml><?xml version="1.0" encoding="utf-8"?>
<calcChain xmlns="http://schemas.openxmlformats.org/spreadsheetml/2006/main">
  <c r="E19" i="4" l="1"/>
  <c r="D19" i="4"/>
  <c r="C57" i="4" l="1"/>
  <c r="C19" i="4"/>
  <c r="C18" i="4"/>
  <c r="C12" i="4" l="1"/>
  <c r="E21" i="4" l="1"/>
  <c r="D21" i="4"/>
  <c r="C21" i="4"/>
  <c r="C76" i="4" l="1"/>
  <c r="C74" i="4" s="1"/>
  <c r="C73" i="4"/>
  <c r="E78" i="4"/>
  <c r="D78" i="4"/>
  <c r="C78" i="4"/>
  <c r="C82" i="4" l="1"/>
  <c r="C83" i="4" s="1"/>
  <c r="D76" i="4"/>
  <c r="D74" i="4" s="1"/>
  <c r="E73" i="4"/>
  <c r="D73" i="4"/>
  <c r="D62" i="4"/>
  <c r="D60" i="4"/>
  <c r="D57" i="4"/>
  <c r="D12" i="4"/>
  <c r="E76" i="4"/>
  <c r="E74" i="4" s="1"/>
  <c r="E62" i="4"/>
  <c r="C62" i="4"/>
  <c r="E60" i="4"/>
  <c r="C60" i="4"/>
  <c r="E57" i="4"/>
  <c r="E17" i="4"/>
  <c r="D17" i="4"/>
  <c r="C17" i="4"/>
  <c r="E59" i="4"/>
  <c r="D59" i="4"/>
  <c r="C59" i="4"/>
  <c r="E45" i="4"/>
  <c r="D45" i="4"/>
  <c r="C45" i="4"/>
  <c r="E42" i="4"/>
  <c r="D42" i="4"/>
  <c r="C42" i="4"/>
  <c r="E32" i="4"/>
  <c r="D32" i="4"/>
  <c r="C32" i="4"/>
  <c r="E12" i="4"/>
  <c r="E58" i="4" l="1"/>
  <c r="E66" i="4" s="1"/>
  <c r="E67" i="4" s="1"/>
  <c r="C58" i="4"/>
  <c r="C49" i="4"/>
  <c r="D58" i="4"/>
  <c r="D66" i="4" s="1"/>
  <c r="D67" i="4" s="1"/>
  <c r="C66" i="4"/>
  <c r="C67" i="4" s="1"/>
  <c r="E25" i="4"/>
  <c r="E26" i="4" s="1"/>
  <c r="E27" i="4" s="1"/>
  <c r="E36" i="4" s="1"/>
  <c r="D25" i="4"/>
  <c r="D26" i="4" s="1"/>
  <c r="D27" i="4" s="1"/>
  <c r="D36" i="4" s="1"/>
  <c r="C25" i="4"/>
  <c r="C26" i="4" s="1"/>
  <c r="C27" i="4" s="1"/>
  <c r="C36" i="4" s="1"/>
  <c r="E49" i="4"/>
  <c r="D49" i="4"/>
  <c r="D82" i="4"/>
  <c r="D83" i="4" s="1"/>
  <c r="E82" i="4"/>
  <c r="E83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<sst xmlns="http://schemas.openxmlformats.org/spreadsheetml/2006/main" count="71" uniqueCount="47">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</sst>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161925</xdr:rowOff>
    </xdr:from>
    <xdr:to>
      <xdr:col>1</xdr:col>
      <xdr:colOff>1257301</xdr:colOff>
      <xdr:row>7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61925"/>
          <a:ext cx="14287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8"/>
  <sheetViews>
    <sheetView showGridLines="0" tabSelected="1" topLeftCell="B1" workbookViewId="0">
      <selection activeCell="D86" sqref="D86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</cols>
  <sheetData>
    <row r="2" spans="1:5" x14ac:dyDescent="0.25">
      <c r="A2" s="41" t="s">
        <v>42</v>
      </c>
      <c r="B2" s="41"/>
      <c r="C2" s="41"/>
      <c r="D2" s="41"/>
      <c r="E2" s="41"/>
    </row>
    <row r="3" spans="1:5" x14ac:dyDescent="0.25">
      <c r="A3" s="41" t="s">
        <v>45</v>
      </c>
      <c r="B3" s="41"/>
      <c r="C3" s="41"/>
      <c r="D3" s="41"/>
      <c r="E3" s="41"/>
    </row>
    <row r="4" spans="1:5" x14ac:dyDescent="0.25">
      <c r="A4" s="38"/>
      <c r="B4" s="38"/>
      <c r="C4" s="38"/>
      <c r="D4" s="38"/>
      <c r="E4" s="38"/>
    </row>
    <row r="5" spans="1:5" x14ac:dyDescent="0.25">
      <c r="A5" s="41" t="s">
        <v>0</v>
      </c>
      <c r="B5" s="41"/>
      <c r="C5" s="41"/>
      <c r="D5" s="41"/>
      <c r="E5" s="41"/>
    </row>
    <row r="6" spans="1:5" x14ac:dyDescent="0.25">
      <c r="A6" s="41" t="s">
        <v>46</v>
      </c>
      <c r="B6" s="41"/>
      <c r="C6" s="41"/>
      <c r="D6" s="41"/>
      <c r="E6" s="41"/>
    </row>
    <row r="7" spans="1:5" x14ac:dyDescent="0.25">
      <c r="A7" s="41" t="s">
        <v>1</v>
      </c>
      <c r="B7" s="41"/>
      <c r="C7" s="41"/>
      <c r="D7" s="41"/>
      <c r="E7" s="41"/>
    </row>
    <row r="8" spans="1:5" ht="6.75" customHeight="1" thickBot="1" x14ac:dyDescent="0.3">
      <c r="A8" s="40"/>
      <c r="B8" s="39"/>
      <c r="C8" s="39"/>
      <c r="D8" s="39"/>
      <c r="E8" s="39"/>
    </row>
    <row r="9" spans="1:5" x14ac:dyDescent="0.25">
      <c r="A9" s="42" t="s">
        <v>43</v>
      </c>
      <c r="B9" s="43"/>
      <c r="C9" s="3" t="s">
        <v>2</v>
      </c>
      <c r="D9" s="46" t="s">
        <v>3</v>
      </c>
      <c r="E9" s="3" t="s">
        <v>4</v>
      </c>
    </row>
    <row r="10" spans="1:5" ht="15.75" thickBot="1" x14ac:dyDescent="0.3">
      <c r="A10" s="44"/>
      <c r="B10" s="45"/>
      <c r="C10" s="4" t="s">
        <v>44</v>
      </c>
      <c r="D10" s="47"/>
      <c r="E10" s="4" t="s">
        <v>5</v>
      </c>
    </row>
    <row r="11" spans="1:5" x14ac:dyDescent="0.25">
      <c r="A11" s="5"/>
      <c r="B11" s="6"/>
      <c r="C11" s="6"/>
      <c r="D11" s="6"/>
      <c r="E11" s="6"/>
    </row>
    <row r="12" spans="1:5" x14ac:dyDescent="0.25">
      <c r="A12" s="5"/>
      <c r="B12" s="7" t="s">
        <v>6</v>
      </c>
      <c r="C12" s="18">
        <f>+C13+C14+C15</f>
        <v>4007542373</v>
      </c>
      <c r="D12" s="18">
        <f>+D13+D14+D15</f>
        <v>3448677923.4899998</v>
      </c>
      <c r="E12" s="18">
        <f>+E13+E14+E15</f>
        <v>3448677923.4899998</v>
      </c>
    </row>
    <row r="13" spans="1:5" x14ac:dyDescent="0.25">
      <c r="A13" s="5"/>
      <c r="B13" s="8" t="s">
        <v>7</v>
      </c>
      <c r="C13" s="19">
        <v>3327219685</v>
      </c>
      <c r="D13" s="19">
        <v>2896781505.4899998</v>
      </c>
      <c r="E13" s="19">
        <v>2896781505.4899998</v>
      </c>
    </row>
    <row r="14" spans="1:5" x14ac:dyDescent="0.25">
      <c r="A14" s="5"/>
      <c r="B14" s="8" t="s">
        <v>8</v>
      </c>
      <c r="C14" s="19">
        <v>680322688</v>
      </c>
      <c r="D14" s="19">
        <v>551896418</v>
      </c>
      <c r="E14" s="19">
        <v>551896418</v>
      </c>
    </row>
    <row r="15" spans="1:5" x14ac:dyDescent="0.25">
      <c r="A15" s="5"/>
      <c r="B15" s="8" t="s">
        <v>9</v>
      </c>
      <c r="C15" s="19">
        <v>0</v>
      </c>
      <c r="D15" s="19">
        <v>0</v>
      </c>
      <c r="E15" s="19">
        <v>0</v>
      </c>
    </row>
    <row r="16" spans="1:5" x14ac:dyDescent="0.25">
      <c r="A16" s="5"/>
      <c r="B16" s="6"/>
      <c r="C16" s="19"/>
      <c r="D16" s="19"/>
      <c r="E16" s="19"/>
    </row>
    <row r="17" spans="1:5" ht="17.25" x14ac:dyDescent="0.25">
      <c r="A17" s="9"/>
      <c r="B17" s="7" t="s">
        <v>41</v>
      </c>
      <c r="C17" s="18">
        <f>+C18+C19</f>
        <v>3943533993</v>
      </c>
      <c r="D17" s="18">
        <f>+D18+D19</f>
        <v>2757780143.4499998</v>
      </c>
      <c r="E17" s="18">
        <f>+E18+E19</f>
        <v>2532296174.6199999</v>
      </c>
    </row>
    <row r="18" spans="1:5" x14ac:dyDescent="0.25">
      <c r="A18" s="5"/>
      <c r="B18" s="8" t="s">
        <v>10</v>
      </c>
      <c r="C18" s="19">
        <f>3307239544-C46</f>
        <v>3285641803</v>
      </c>
      <c r="D18" s="32">
        <v>2437499800.5599999</v>
      </c>
      <c r="E18" s="32">
        <v>2259666775.52</v>
      </c>
    </row>
    <row r="19" spans="1:5" x14ac:dyDescent="0.25">
      <c r="A19" s="5"/>
      <c r="B19" s="8" t="s">
        <v>11</v>
      </c>
      <c r="C19" s="19">
        <f>700302829-C47</f>
        <v>657892190</v>
      </c>
      <c r="D19" s="19">
        <f>339256993.2-D47</f>
        <v>320280342.88999999</v>
      </c>
      <c r="E19" s="19">
        <f>285154207.5-E47</f>
        <v>272629399.10000002</v>
      </c>
    </row>
    <row r="20" spans="1:5" x14ac:dyDescent="0.25">
      <c r="A20" s="5"/>
      <c r="B20" s="6"/>
      <c r="C20" s="32"/>
      <c r="D20" s="19"/>
      <c r="E20" s="19"/>
    </row>
    <row r="21" spans="1:5" x14ac:dyDescent="0.25">
      <c r="A21" s="5"/>
      <c r="B21" s="7" t="s">
        <v>12</v>
      </c>
      <c r="C21" s="33">
        <f>C22+C22</f>
        <v>0</v>
      </c>
      <c r="D21" s="33">
        <f t="shared" ref="D21:E21" si="0">D22+D22</f>
        <v>0</v>
      </c>
      <c r="E21" s="33">
        <f t="shared" si="0"/>
        <v>0</v>
      </c>
    </row>
    <row r="22" spans="1:5" x14ac:dyDescent="0.25">
      <c r="A22" s="5"/>
      <c r="B22" s="8" t="s">
        <v>13</v>
      </c>
      <c r="C22" s="32">
        <v>0</v>
      </c>
      <c r="D22" s="19">
        <v>0</v>
      </c>
      <c r="E22" s="19">
        <v>0</v>
      </c>
    </row>
    <row r="23" spans="1:5" x14ac:dyDescent="0.25">
      <c r="A23" s="5"/>
      <c r="B23" s="8" t="s">
        <v>14</v>
      </c>
      <c r="C23" s="32">
        <v>0</v>
      </c>
      <c r="D23" s="19">
        <v>0</v>
      </c>
      <c r="E23" s="19">
        <v>0</v>
      </c>
    </row>
    <row r="24" spans="1:5" x14ac:dyDescent="0.25">
      <c r="A24" s="5"/>
      <c r="B24" s="6"/>
      <c r="C24" s="32"/>
      <c r="D24" s="19"/>
      <c r="E24" s="19"/>
    </row>
    <row r="25" spans="1:5" x14ac:dyDescent="0.25">
      <c r="A25" s="5"/>
      <c r="B25" s="7" t="s">
        <v>15</v>
      </c>
      <c r="C25" s="33">
        <f>+C12-C17+C21</f>
        <v>64008380</v>
      </c>
      <c r="D25" s="33">
        <f>+D12-D17+D21</f>
        <v>690897780.03999996</v>
      </c>
      <c r="E25" s="33">
        <f t="shared" ref="E25" si="1">+E12-E17+E21</f>
        <v>916381748.86999989</v>
      </c>
    </row>
    <row r="26" spans="1:5" x14ac:dyDescent="0.25">
      <c r="A26" s="5"/>
      <c r="B26" s="7" t="s">
        <v>16</v>
      </c>
      <c r="C26" s="33">
        <f>+C25-C15</f>
        <v>64008380</v>
      </c>
      <c r="D26" s="33">
        <f t="shared" ref="D26:E26" si="2">+D25-D15</f>
        <v>690897780.03999996</v>
      </c>
      <c r="E26" s="33">
        <f t="shared" si="2"/>
        <v>916381748.86999989</v>
      </c>
    </row>
    <row r="27" spans="1:5" ht="30" x14ac:dyDescent="0.25">
      <c r="A27" s="5"/>
      <c r="B27" s="7" t="s">
        <v>17</v>
      </c>
      <c r="C27" s="33">
        <f>+C26-C21</f>
        <v>64008380</v>
      </c>
      <c r="D27" s="33">
        <f t="shared" ref="D27:E27" si="3">+D26-D21</f>
        <v>690897780.03999996</v>
      </c>
      <c r="E27" s="33">
        <f t="shared" si="3"/>
        <v>916381748.86999989</v>
      </c>
    </row>
    <row r="28" spans="1:5" ht="15.75" thickBot="1" x14ac:dyDescent="0.3">
      <c r="A28" s="10"/>
      <c r="B28" s="11"/>
      <c r="C28" s="20"/>
      <c r="D28" s="20"/>
      <c r="E28" s="20"/>
    </row>
    <row r="29" spans="1:5" ht="15.75" thickBot="1" x14ac:dyDescent="0.3">
      <c r="A29" s="2"/>
      <c r="B29" s="1"/>
      <c r="C29" s="21"/>
      <c r="D29" s="21"/>
      <c r="E29" s="21"/>
    </row>
    <row r="30" spans="1:5" ht="15.75" thickBot="1" x14ac:dyDescent="0.3">
      <c r="A30" s="48" t="s">
        <v>18</v>
      </c>
      <c r="B30" s="49"/>
      <c r="C30" s="22" t="s">
        <v>19</v>
      </c>
      <c r="D30" s="22" t="s">
        <v>3</v>
      </c>
      <c r="E30" s="22" t="s">
        <v>20</v>
      </c>
    </row>
    <row r="31" spans="1:5" x14ac:dyDescent="0.25">
      <c r="A31" s="5"/>
      <c r="B31" s="6"/>
      <c r="C31" s="19"/>
      <c r="D31" s="19"/>
      <c r="E31" s="19"/>
    </row>
    <row r="32" spans="1:5" x14ac:dyDescent="0.25">
      <c r="A32" s="9"/>
      <c r="B32" s="7" t="s">
        <v>21</v>
      </c>
      <c r="C32" s="34">
        <f>+C33+C34</f>
        <v>110355250</v>
      </c>
      <c r="D32" s="18">
        <f>+D33+D34</f>
        <v>81517642.069999993</v>
      </c>
      <c r="E32" s="18">
        <f>+E33+E34</f>
        <v>65647047.539999999</v>
      </c>
    </row>
    <row r="33" spans="1:5" x14ac:dyDescent="0.25">
      <c r="A33" s="5"/>
      <c r="B33" s="12" t="s">
        <v>22</v>
      </c>
      <c r="C33" s="19">
        <v>31675401</v>
      </c>
      <c r="D33" s="19">
        <v>34040283.32</v>
      </c>
      <c r="E33" s="19">
        <v>34040283.32</v>
      </c>
    </row>
    <row r="34" spans="1:5" x14ac:dyDescent="0.25">
      <c r="A34" s="5"/>
      <c r="B34" s="12" t="s">
        <v>23</v>
      </c>
      <c r="C34" s="19">
        <v>78679849</v>
      </c>
      <c r="D34" s="19">
        <v>47477358.75</v>
      </c>
      <c r="E34" s="19">
        <v>31606764.219999999</v>
      </c>
    </row>
    <row r="35" spans="1:5" x14ac:dyDescent="0.25">
      <c r="A35" s="5"/>
      <c r="B35" s="6"/>
      <c r="C35" s="19"/>
      <c r="D35" s="19"/>
      <c r="E35" s="19"/>
    </row>
    <row r="36" spans="1:5" x14ac:dyDescent="0.25">
      <c r="A36" s="9"/>
      <c r="B36" s="7" t="s">
        <v>24</v>
      </c>
      <c r="C36" s="18">
        <f>+C27+C32</f>
        <v>174363630</v>
      </c>
      <c r="D36" s="18">
        <f>+D27+D32</f>
        <v>772415422.1099999</v>
      </c>
      <c r="E36" s="18">
        <f>+E27+E32</f>
        <v>982028796.40999985</v>
      </c>
    </row>
    <row r="37" spans="1:5" ht="15.75" thickBot="1" x14ac:dyDescent="0.3">
      <c r="A37" s="10"/>
      <c r="B37" s="11"/>
      <c r="C37" s="20"/>
      <c r="D37" s="20"/>
      <c r="E37" s="20"/>
    </row>
    <row r="38" spans="1:5" ht="15.75" thickBot="1" x14ac:dyDescent="0.3">
      <c r="A38" s="2"/>
      <c r="B38" s="1"/>
      <c r="C38" s="21"/>
      <c r="D38" s="21"/>
      <c r="E38" s="21"/>
    </row>
    <row r="39" spans="1:5" x14ac:dyDescent="0.25">
      <c r="A39" s="42" t="s">
        <v>18</v>
      </c>
      <c r="B39" s="43"/>
      <c r="C39" s="50" t="s">
        <v>25</v>
      </c>
      <c r="D39" s="50" t="s">
        <v>3</v>
      </c>
      <c r="E39" s="23" t="s">
        <v>4</v>
      </c>
    </row>
    <row r="40" spans="1:5" ht="15.75" thickBot="1" x14ac:dyDescent="0.3">
      <c r="A40" s="44"/>
      <c r="B40" s="45"/>
      <c r="C40" s="51"/>
      <c r="D40" s="51"/>
      <c r="E40" s="24" t="s">
        <v>20</v>
      </c>
    </row>
    <row r="41" spans="1:5" x14ac:dyDescent="0.25">
      <c r="A41" s="13"/>
      <c r="B41" s="14"/>
      <c r="C41" s="36"/>
      <c r="D41" s="36"/>
      <c r="E41" s="36"/>
    </row>
    <row r="42" spans="1:5" x14ac:dyDescent="0.25">
      <c r="A42" s="30"/>
      <c r="B42" s="31" t="s">
        <v>26</v>
      </c>
      <c r="C42" s="37">
        <f>+C43+C44</f>
        <v>0</v>
      </c>
      <c r="D42" s="37">
        <f>+D43+D44</f>
        <v>0</v>
      </c>
      <c r="E42" s="37">
        <f>+E43+E44</f>
        <v>0</v>
      </c>
    </row>
    <row r="43" spans="1:5" x14ac:dyDescent="0.25">
      <c r="A43" s="13"/>
      <c r="B43" s="15" t="s">
        <v>27</v>
      </c>
      <c r="C43" s="36">
        <v>0</v>
      </c>
      <c r="D43" s="36">
        <v>0</v>
      </c>
      <c r="E43" s="36">
        <v>0</v>
      </c>
    </row>
    <row r="44" spans="1:5" x14ac:dyDescent="0.25">
      <c r="A44" s="13"/>
      <c r="B44" s="15" t="s">
        <v>28</v>
      </c>
      <c r="C44" s="36">
        <v>0</v>
      </c>
      <c r="D44" s="36">
        <v>0</v>
      </c>
      <c r="E44" s="36">
        <v>0</v>
      </c>
    </row>
    <row r="45" spans="1:5" x14ac:dyDescent="0.25">
      <c r="A45" s="30"/>
      <c r="B45" s="31" t="s">
        <v>29</v>
      </c>
      <c r="C45" s="35">
        <f>+C46+C47</f>
        <v>64008380</v>
      </c>
      <c r="D45" s="26">
        <f>+D46+D47</f>
        <v>39513860.899999999</v>
      </c>
      <c r="E45" s="26">
        <f>+E46+E47</f>
        <v>33062018.990000002</v>
      </c>
    </row>
    <row r="46" spans="1:5" x14ac:dyDescent="0.25">
      <c r="A46" s="13"/>
      <c r="B46" s="15" t="s">
        <v>30</v>
      </c>
      <c r="C46" s="25">
        <v>21597741</v>
      </c>
      <c r="D46" s="25">
        <v>20537210.59</v>
      </c>
      <c r="E46" s="25">
        <v>20537210.59</v>
      </c>
    </row>
    <row r="47" spans="1:5" x14ac:dyDescent="0.25">
      <c r="A47" s="13"/>
      <c r="B47" s="15" t="s">
        <v>31</v>
      </c>
      <c r="C47" s="25">
        <v>42410639</v>
      </c>
      <c r="D47" s="25">
        <v>18976650.309999999</v>
      </c>
      <c r="E47" s="25">
        <v>12524808.4</v>
      </c>
    </row>
    <row r="48" spans="1:5" x14ac:dyDescent="0.25">
      <c r="A48" s="13"/>
      <c r="B48" s="14"/>
      <c r="C48" s="25"/>
      <c r="D48" s="25"/>
      <c r="E48" s="25"/>
    </row>
    <row r="49" spans="1:5" x14ac:dyDescent="0.25">
      <c r="A49" s="52"/>
      <c r="B49" s="54" t="s">
        <v>32</v>
      </c>
      <c r="C49" s="56">
        <f>+C42-C45</f>
        <v>-64008380</v>
      </c>
      <c r="D49" s="56">
        <f>+D42-D45</f>
        <v>-39513860.899999999</v>
      </c>
      <c r="E49" s="56">
        <f>+E42-E45</f>
        <v>-33062018.990000002</v>
      </c>
    </row>
    <row r="50" spans="1:5" ht="15.75" thickBot="1" x14ac:dyDescent="0.3">
      <c r="A50" s="53"/>
      <c r="B50" s="55"/>
      <c r="C50" s="57"/>
      <c r="D50" s="57"/>
      <c r="E50" s="57"/>
    </row>
    <row r="51" spans="1:5" x14ac:dyDescent="0.25">
      <c r="A51" s="2"/>
      <c r="B51" s="1"/>
      <c r="C51" s="21"/>
      <c r="D51" s="21"/>
      <c r="E51" s="21"/>
    </row>
    <row r="52" spans="1:5" x14ac:dyDescent="0.25">
      <c r="A52" s="2"/>
      <c r="B52" s="1"/>
      <c r="C52" s="21"/>
      <c r="D52" s="21"/>
      <c r="E52" s="21"/>
    </row>
    <row r="53" spans="1:5" ht="15.75" thickBot="1" x14ac:dyDescent="0.3">
      <c r="A53" s="2"/>
      <c r="B53" s="1"/>
      <c r="C53" s="21"/>
      <c r="D53" s="21"/>
      <c r="E53" s="21"/>
    </row>
    <row r="54" spans="1:5" x14ac:dyDescent="0.25">
      <c r="A54" s="42" t="s">
        <v>18</v>
      </c>
      <c r="B54" s="43"/>
      <c r="C54" s="23" t="s">
        <v>2</v>
      </c>
      <c r="D54" s="50" t="s">
        <v>3</v>
      </c>
      <c r="E54" s="23" t="s">
        <v>4</v>
      </c>
    </row>
    <row r="55" spans="1:5" ht="15.75" thickBot="1" x14ac:dyDescent="0.3">
      <c r="A55" s="44"/>
      <c r="B55" s="45"/>
      <c r="C55" s="24" t="s">
        <v>19</v>
      </c>
      <c r="D55" s="51"/>
      <c r="E55" s="24" t="s">
        <v>20</v>
      </c>
    </row>
    <row r="56" spans="1:5" x14ac:dyDescent="0.25">
      <c r="A56" s="58"/>
      <c r="B56" s="59"/>
      <c r="C56" s="25"/>
      <c r="D56" s="25"/>
      <c r="E56" s="25"/>
    </row>
    <row r="57" spans="1:5" x14ac:dyDescent="0.25">
      <c r="A57" s="13"/>
      <c r="B57" s="14" t="s">
        <v>33</v>
      </c>
      <c r="C57" s="25">
        <f>C13</f>
        <v>3327219685</v>
      </c>
      <c r="D57" s="25">
        <f>D13</f>
        <v>2896781505.4899998</v>
      </c>
      <c r="E57" s="25">
        <f>E13</f>
        <v>2896781505.4899998</v>
      </c>
    </row>
    <row r="58" spans="1:5" x14ac:dyDescent="0.25">
      <c r="A58" s="13"/>
      <c r="B58" s="28" t="s">
        <v>34</v>
      </c>
      <c r="C58" s="25">
        <f>+C59-C60</f>
        <v>-21597741</v>
      </c>
      <c r="D58" s="25">
        <f>+D59-D60</f>
        <v>-20537210.59</v>
      </c>
      <c r="E58" s="25">
        <f>+E59-E60</f>
        <v>-20537210.59</v>
      </c>
    </row>
    <row r="59" spans="1:5" x14ac:dyDescent="0.25">
      <c r="A59" s="13"/>
      <c r="B59" s="29" t="s">
        <v>27</v>
      </c>
      <c r="C59" s="25">
        <f>+C43</f>
        <v>0</v>
      </c>
      <c r="D59" s="25">
        <f>+D43</f>
        <v>0</v>
      </c>
      <c r="E59" s="25">
        <f>+E43</f>
        <v>0</v>
      </c>
    </row>
    <row r="60" spans="1:5" x14ac:dyDescent="0.25">
      <c r="A60" s="13"/>
      <c r="B60" s="29" t="s">
        <v>30</v>
      </c>
      <c r="C60" s="25">
        <f>C46</f>
        <v>21597741</v>
      </c>
      <c r="D60" s="25">
        <f>D46</f>
        <v>20537210.59</v>
      </c>
      <c r="E60" s="25">
        <f>E46</f>
        <v>20537210.59</v>
      </c>
    </row>
    <row r="61" spans="1:5" x14ac:dyDescent="0.25">
      <c r="A61" s="13"/>
      <c r="B61" s="28"/>
      <c r="C61" s="25"/>
      <c r="D61" s="25"/>
      <c r="E61" s="25"/>
    </row>
    <row r="62" spans="1:5" x14ac:dyDescent="0.25">
      <c r="A62" s="13"/>
      <c r="B62" s="14" t="s">
        <v>10</v>
      </c>
      <c r="C62" s="25">
        <f>C18</f>
        <v>3285641803</v>
      </c>
      <c r="D62" s="25">
        <f>D18</f>
        <v>2437499800.5599999</v>
      </c>
      <c r="E62" s="25">
        <f>E18</f>
        <v>2259666775.52</v>
      </c>
    </row>
    <row r="63" spans="1:5" x14ac:dyDescent="0.25">
      <c r="A63" s="13"/>
      <c r="B63" s="14"/>
      <c r="C63" s="25"/>
      <c r="D63" s="25"/>
      <c r="E63" s="25"/>
    </row>
    <row r="64" spans="1:5" x14ac:dyDescent="0.25">
      <c r="A64" s="13"/>
      <c r="B64" s="14" t="s">
        <v>13</v>
      </c>
      <c r="C64" s="25"/>
      <c r="D64" s="25"/>
      <c r="E64" s="25"/>
    </row>
    <row r="65" spans="1:5" x14ac:dyDescent="0.25">
      <c r="A65" s="13"/>
      <c r="B65" s="14"/>
      <c r="C65" s="25"/>
      <c r="D65" s="25"/>
      <c r="E65" s="25"/>
    </row>
    <row r="66" spans="1:5" x14ac:dyDescent="0.25">
      <c r="A66" s="30"/>
      <c r="B66" s="31" t="s">
        <v>35</v>
      </c>
      <c r="C66" s="26">
        <f>+C57+C58-C62+C64</f>
        <v>19980141</v>
      </c>
      <c r="D66" s="26">
        <f>+D57+D58-D62+D64</f>
        <v>438744494.33999968</v>
      </c>
      <c r="E66" s="26">
        <f t="shared" ref="E66" si="4">+E57+E58-E62+E64</f>
        <v>616577519.37999964</v>
      </c>
    </row>
    <row r="67" spans="1:5" x14ac:dyDescent="0.25">
      <c r="A67" s="30"/>
      <c r="B67" s="31" t="s">
        <v>36</v>
      </c>
      <c r="C67" s="26">
        <f>+C66-C58</f>
        <v>41577882</v>
      </c>
      <c r="D67" s="26">
        <f>+D66-D58</f>
        <v>459281704.92999965</v>
      </c>
      <c r="E67" s="26">
        <f t="shared" ref="E67" si="5">+E66-E58</f>
        <v>637114729.96999967</v>
      </c>
    </row>
    <row r="68" spans="1:5" ht="15.75" thickBot="1" x14ac:dyDescent="0.3">
      <c r="A68" s="16"/>
      <c r="B68" s="17"/>
      <c r="C68" s="27"/>
      <c r="D68" s="27"/>
      <c r="E68" s="27"/>
    </row>
    <row r="69" spans="1:5" ht="15.75" thickBot="1" x14ac:dyDescent="0.3">
      <c r="A69" s="2"/>
      <c r="B69" s="1"/>
      <c r="C69" s="21"/>
      <c r="D69" s="21"/>
      <c r="E69" s="21"/>
    </row>
    <row r="70" spans="1:5" x14ac:dyDescent="0.25">
      <c r="A70" s="42" t="s">
        <v>18</v>
      </c>
      <c r="B70" s="43"/>
      <c r="C70" s="50" t="s">
        <v>25</v>
      </c>
      <c r="D70" s="50" t="s">
        <v>3</v>
      </c>
      <c r="E70" s="23" t="s">
        <v>4</v>
      </c>
    </row>
    <row r="71" spans="1:5" ht="15.75" thickBot="1" x14ac:dyDescent="0.3">
      <c r="A71" s="44"/>
      <c r="B71" s="45"/>
      <c r="C71" s="51"/>
      <c r="D71" s="51"/>
      <c r="E71" s="24" t="s">
        <v>20</v>
      </c>
    </row>
    <row r="72" spans="1:5" x14ac:dyDescent="0.25">
      <c r="A72" s="58"/>
      <c r="B72" s="59"/>
      <c r="C72" s="25"/>
      <c r="D72" s="25"/>
      <c r="E72" s="25"/>
    </row>
    <row r="73" spans="1:5" x14ac:dyDescent="0.25">
      <c r="A73" s="13"/>
      <c r="B73" s="14" t="s">
        <v>8</v>
      </c>
      <c r="C73" s="25">
        <f>C14</f>
        <v>680322688</v>
      </c>
      <c r="D73" s="25">
        <f>D14</f>
        <v>551896418</v>
      </c>
      <c r="E73" s="25">
        <f>E14</f>
        <v>551896418</v>
      </c>
    </row>
    <row r="74" spans="1:5" x14ac:dyDescent="0.25">
      <c r="A74" s="13"/>
      <c r="B74" s="14" t="s">
        <v>37</v>
      </c>
      <c r="C74" s="25">
        <f>+C75-C76</f>
        <v>-42410639</v>
      </c>
      <c r="D74" s="25">
        <f>+D75-D76</f>
        <v>-18976650.309999999</v>
      </c>
      <c r="E74" s="25">
        <f>+E75-E76</f>
        <v>-12524808.4</v>
      </c>
    </row>
    <row r="75" spans="1:5" x14ac:dyDescent="0.25">
      <c r="A75" s="13"/>
      <c r="B75" s="15" t="s">
        <v>28</v>
      </c>
      <c r="C75" s="25">
        <v>0</v>
      </c>
      <c r="D75" s="25"/>
      <c r="E75" s="25"/>
    </row>
    <row r="76" spans="1:5" x14ac:dyDescent="0.25">
      <c r="A76" s="13"/>
      <c r="B76" s="15" t="s">
        <v>31</v>
      </c>
      <c r="C76" s="25">
        <f>C47</f>
        <v>42410639</v>
      </c>
      <c r="D76" s="25">
        <f>D47</f>
        <v>18976650.309999999</v>
      </c>
      <c r="E76" s="25">
        <f>E47</f>
        <v>12524808.4</v>
      </c>
    </row>
    <row r="77" spans="1:5" x14ac:dyDescent="0.25">
      <c r="A77" s="13"/>
      <c r="B77" s="14"/>
      <c r="C77" s="25"/>
      <c r="D77" s="25"/>
      <c r="E77" s="25"/>
    </row>
    <row r="78" spans="1:5" x14ac:dyDescent="0.25">
      <c r="A78" s="13"/>
      <c r="B78" s="14" t="s">
        <v>38</v>
      </c>
      <c r="C78" s="25">
        <f>C19</f>
        <v>657892190</v>
      </c>
      <c r="D78" s="25">
        <f>D19</f>
        <v>320280342.88999999</v>
      </c>
      <c r="E78" s="25">
        <f>E19</f>
        <v>272629399.10000002</v>
      </c>
    </row>
    <row r="79" spans="1:5" x14ac:dyDescent="0.25">
      <c r="A79" s="13"/>
      <c r="B79" s="14"/>
      <c r="C79" s="25"/>
      <c r="D79" s="25"/>
      <c r="E79" s="25"/>
    </row>
    <row r="80" spans="1:5" x14ac:dyDescent="0.25">
      <c r="A80" s="13"/>
      <c r="B80" s="14" t="s">
        <v>14</v>
      </c>
      <c r="C80" s="25"/>
      <c r="D80" s="25"/>
      <c r="E80" s="25"/>
    </row>
    <row r="81" spans="1:5" x14ac:dyDescent="0.25">
      <c r="A81" s="13"/>
      <c r="B81" s="14"/>
      <c r="C81" s="25"/>
      <c r="D81" s="25"/>
      <c r="E81" s="25"/>
    </row>
    <row r="82" spans="1:5" x14ac:dyDescent="0.25">
      <c r="A82" s="30"/>
      <c r="B82" s="31" t="s">
        <v>39</v>
      </c>
      <c r="C82" s="26">
        <f>+C73+C74-C78+C80</f>
        <v>-19980141</v>
      </c>
      <c r="D82" s="26">
        <f>+D73+D74-D78+D80</f>
        <v>212639424.80000001</v>
      </c>
      <c r="E82" s="26">
        <f>+E73+E74-E78+E80</f>
        <v>266742210.5</v>
      </c>
    </row>
    <row r="83" spans="1:5" x14ac:dyDescent="0.25">
      <c r="A83" s="52"/>
      <c r="B83" s="54" t="s">
        <v>40</v>
      </c>
      <c r="C83" s="56">
        <f>+C82-C74</f>
        <v>22430498</v>
      </c>
      <c r="D83" s="56">
        <f>+D82-D74</f>
        <v>231616075.11000001</v>
      </c>
      <c r="E83" s="56">
        <f>+E82-E74</f>
        <v>279267018.89999998</v>
      </c>
    </row>
    <row r="84" spans="1:5" ht="15.75" thickBot="1" x14ac:dyDescent="0.3">
      <c r="A84" s="53"/>
      <c r="B84" s="55"/>
      <c r="C84" s="57"/>
      <c r="D84" s="57"/>
      <c r="E84" s="57"/>
    </row>
    <row r="85" spans="1:5" x14ac:dyDescent="0.25">
      <c r="C85" s="21"/>
      <c r="D85" s="21"/>
      <c r="E85" s="21"/>
    </row>
    <row r="86" spans="1:5" x14ac:dyDescent="0.25">
      <c r="C86" s="21"/>
      <c r="D86" s="21"/>
      <c r="E86" s="21"/>
    </row>
    <row r="87" spans="1:5" x14ac:dyDescent="0.25">
      <c r="C87" s="21"/>
      <c r="D87" s="21"/>
      <c r="E87" s="21"/>
    </row>
    <row r="88" spans="1:5" x14ac:dyDescent="0.25">
      <c r="C88" s="21"/>
      <c r="D88" s="21"/>
      <c r="E88" s="21"/>
    </row>
    <row r="89" spans="1:5" x14ac:dyDescent="0.25">
      <c r="C89" s="21"/>
      <c r="D89" s="21"/>
      <c r="E89" s="21"/>
    </row>
    <row r="90" spans="1:5" x14ac:dyDescent="0.25">
      <c r="C90" s="21"/>
      <c r="D90" s="21"/>
      <c r="E90" s="21"/>
    </row>
    <row r="91" spans="1:5" x14ac:dyDescent="0.25">
      <c r="C91" s="21"/>
      <c r="D91" s="21"/>
      <c r="E91" s="21"/>
    </row>
    <row r="92" spans="1:5" x14ac:dyDescent="0.25">
      <c r="C92" s="21"/>
      <c r="D92" s="21"/>
      <c r="E92" s="21"/>
    </row>
    <row r="93" spans="1:5" x14ac:dyDescent="0.25">
      <c r="C93" s="21"/>
      <c r="D93" s="21"/>
      <c r="E93" s="21"/>
    </row>
    <row r="94" spans="1:5" x14ac:dyDescent="0.25">
      <c r="C94" s="21"/>
      <c r="D94" s="21"/>
      <c r="E94" s="21"/>
    </row>
    <row r="95" spans="1:5" x14ac:dyDescent="0.25">
      <c r="C95" s="21"/>
      <c r="D95" s="21"/>
      <c r="E95" s="21"/>
    </row>
    <row r="96" spans="1:5" x14ac:dyDescent="0.25">
      <c r="C96" s="21"/>
      <c r="D96" s="21"/>
      <c r="E96" s="21"/>
    </row>
    <row r="97" spans="3:5" x14ac:dyDescent="0.25">
      <c r="C97" s="21"/>
      <c r="D97" s="21"/>
      <c r="E97" s="21"/>
    </row>
    <row r="98" spans="3:5" x14ac:dyDescent="0.25">
      <c r="C98" s="21"/>
      <c r="D98" s="21"/>
      <c r="E98" s="21"/>
    </row>
  </sheetData>
  <mergeCells count="28">
    <mergeCell ref="E83:E84"/>
    <mergeCell ref="E49:E50"/>
    <mergeCell ref="A54:B55"/>
    <mergeCell ref="D54:D55"/>
    <mergeCell ref="A56:B56"/>
    <mergeCell ref="A70:B71"/>
    <mergeCell ref="C70:C71"/>
    <mergeCell ref="D70:D71"/>
    <mergeCell ref="A72:B72"/>
    <mergeCell ref="A83:A84"/>
    <mergeCell ref="B83:B84"/>
    <mergeCell ref="C83:C84"/>
    <mergeCell ref="D83:D84"/>
    <mergeCell ref="A30:B30"/>
    <mergeCell ref="A39:B40"/>
    <mergeCell ref="C39:C40"/>
    <mergeCell ref="D39:D40"/>
    <mergeCell ref="A49:A50"/>
    <mergeCell ref="B49:B50"/>
    <mergeCell ref="C49:C50"/>
    <mergeCell ref="D49:D50"/>
    <mergeCell ref="A2:E2"/>
    <mergeCell ref="A5:E5"/>
    <mergeCell ref="A6:E6"/>
    <mergeCell ref="A7:E7"/>
    <mergeCell ref="A9:B10"/>
    <mergeCell ref="D9:D10"/>
    <mergeCell ref="A3:E3"/>
  </mergeCells>
  <pageMargins left="0.70866141732283472" right="0.19685039370078741" top="0.31496062992125984" bottom="0.43307086614173229" header="0.31496062992125984" footer="0.31496062992125984"/>
  <pageSetup scale="7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2019-10-30T16:26:28Z</cp:lastPrinted>
  <dcterms:created xsi:type="dcterms:W3CDTF">2017-08-11T19:11:13Z</dcterms:created>
  <dcterms:modified xsi:type="dcterms:W3CDTF">2020-02-26T21:05:45Z</dcterms:modified>
</cp:coreProperties>
</file>