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45" activeTab="1"/>
  </bookViews>
  <sheets>
    <sheet name="Balance Presupuestario" sheetId="4" r:id="rId1"/>
    <sheet name="Hoja1" sheetId="5" r:id="rId2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F13" i="5" l="1"/>
  <c r="D11" i="5"/>
  <c r="D10" i="5"/>
  <c r="C3" i="5"/>
  <c r="C10" i="5"/>
  <c r="C9" i="5"/>
  <c r="C6" i="5"/>
  <c r="C5" i="5"/>
  <c r="C7" i="5" l="1"/>
  <c r="D12" i="4"/>
  <c r="D13" i="5" l="1"/>
  <c r="D7" i="5"/>
  <c r="D14" i="5" s="1"/>
  <c r="C13" i="5" l="1"/>
  <c r="B13" i="5"/>
  <c r="B7" i="5"/>
  <c r="B14" i="5" s="1"/>
  <c r="C14" i="5" l="1"/>
  <c r="D71" i="4"/>
  <c r="D55" i="4" l="1"/>
  <c r="D57" i="4"/>
  <c r="D61" i="4"/>
  <c r="E22" i="4" l="1"/>
  <c r="C14" i="4" l="1"/>
  <c r="D59" i="4" l="1"/>
  <c r="D20" i="4" l="1"/>
  <c r="D16" i="4"/>
  <c r="E21" i="4"/>
  <c r="E13" i="4"/>
  <c r="E12" i="4"/>
  <c r="E77" i="4" l="1"/>
  <c r="D77" i="4"/>
  <c r="E61" i="4"/>
  <c r="D56" i="4"/>
  <c r="D54" i="4"/>
  <c r="D44" i="4"/>
  <c r="E20" i="4" l="1"/>
  <c r="C20" i="4"/>
  <c r="C11" i="4"/>
  <c r="E16" i="4" l="1"/>
  <c r="D63" i="4"/>
  <c r="D64" i="4" s="1"/>
  <c r="C54" i="4"/>
  <c r="C73" i="4" l="1"/>
  <c r="C71" i="4" s="1"/>
  <c r="C70" i="4"/>
  <c r="E75" i="4"/>
  <c r="D75" i="4"/>
  <c r="C75" i="4"/>
  <c r="C79" i="4" l="1"/>
  <c r="C80" i="4" s="1"/>
  <c r="D73" i="4"/>
  <c r="E70" i="4"/>
  <c r="D70" i="4"/>
  <c r="E73" i="4"/>
  <c r="E71" i="4" s="1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 l="1"/>
  <c r="D80" i="4" s="1"/>
  <c r="E79" i="4"/>
  <c r="E80" i="4" s="1"/>
  <c r="E55" i="4"/>
  <c r="C55" i="4"/>
  <c r="C63" i="4" s="1"/>
  <c r="C64" i="4" s="1"/>
  <c r="C48" i="4"/>
  <c r="C24" i="4"/>
  <c r="C25" i="4" s="1"/>
  <c r="E48" i="4"/>
  <c r="C26" i="4" l="1"/>
  <c r="C35" i="4" s="1"/>
  <c r="E59" i="4"/>
  <c r="E63" i="4" s="1"/>
  <c r="E64" i="4" s="1"/>
  <c r="D41" i="4"/>
  <c r="D48" i="4" s="1"/>
  <c r="D14" i="4" s="1"/>
  <c r="D11" i="4" l="1"/>
  <c r="D24" i="4" s="1"/>
  <c r="D25" i="4" s="1"/>
  <c r="D26" i="4" s="1"/>
  <c r="D35" i="4" s="1"/>
  <c r="E14" i="4" l="1"/>
  <c r="E11" i="4" s="1"/>
  <c r="E24" i="4" s="1"/>
  <c r="E25" i="4" s="1"/>
  <c r="E26" i="4" s="1"/>
  <c r="E35" i="4" s="1"/>
</calcChain>
</file>

<file path=xl/sharedStrings.xml><?xml version="1.0" encoding="utf-8"?>
<sst xmlns="http://schemas.openxmlformats.org/spreadsheetml/2006/main" count="89" uniqueCount="51">
  <si>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</si>
  <si>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</si>
  <si>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</si>
  <si>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</si>
  <si>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</si>
  <si>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</si>
  <si>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</si>
  <si>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</si>
  <si>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</si>
  <si>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</si>
  <si>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</si>
  <si>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</si>
  <si>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</si>
  <si>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</si>
  <si>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</si>
  <si>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</si>
  <si>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</si>
  <si>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</si>
  <si>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</si>
  <si>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</si>
  <si>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</si>
  <si>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</si>
  <si>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</si>
  <si>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</si>
  <si>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</si>
  <si>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</si>
  <si>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</si>
  <si>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</si>
  <si>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</si>
  <si>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</si>
  <si>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</si>
  <si>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</si>
  <si>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</si>
  <si>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</si>
  <si>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</si>
  <si>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</si>
  <si>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</si>
  <si>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</si>
  <si>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</si>
  <si>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</si>
  <si>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</si>
  <si>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</si>
  <si>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</si>
  <si>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</si>
  <si>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</si>
  <si>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</si>
  <si>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31 de Diciembre de 2021</t>
  </si>
  <si>
    <t xml:space="preserve">Ingresos Totales </t>
  </si>
  <si>
    <t xml:space="preserve">Gastos Totales </t>
  </si>
  <si>
    <t>Balance Presupuestario</t>
  </si>
  <si>
    <t>Saneamiento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</si>
</sst>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0" fillId="0" borderId="0" xfId="1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2"/>
    </xf>
    <xf numFmtId="43" fontId="9" fillId="0" borderId="0" xfId="1" applyFont="1" applyBorder="1"/>
    <xf numFmtId="43" fontId="9" fillId="0" borderId="4" xfId="1" applyFont="1" applyBorder="1"/>
    <xf numFmtId="0" fontId="8" fillId="0" borderId="13" xfId="0" applyFont="1" applyBorder="1" applyAlignment="1">
      <alignment vertical="center" wrapText="1"/>
    </xf>
    <xf numFmtId="43" fontId="8" fillId="0" borderId="14" xfId="0" applyNumberFormat="1" applyFont="1" applyBorder="1"/>
    <xf numFmtId="43" fontId="8" fillId="0" borderId="6" xfId="0" applyNumberFormat="1" applyFont="1" applyBorder="1"/>
    <xf numFmtId="0" fontId="9" fillId="0" borderId="11" xfId="0" applyFont="1" applyBorder="1" applyAlignment="1">
      <alignment horizontal="left" vertical="center" wrapText="1" indent="2"/>
    </xf>
    <xf numFmtId="43" fontId="9" fillId="0" borderId="15" xfId="1" applyFont="1" applyBorder="1"/>
    <xf numFmtId="43" fontId="9" fillId="0" borderId="1" xfId="1" applyFont="1" applyBorder="1"/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43" fontId="9" fillId="0" borderId="7" xfId="1" applyFont="1" applyBorder="1"/>
    <xf numFmtId="43" fontId="9" fillId="0" borderId="2" xfId="1" applyFont="1" applyBorder="1"/>
    <xf numFmtId="0" fontId="8" fillId="5" borderId="13" xfId="0" applyFont="1" applyFill="1" applyBorder="1"/>
    <xf numFmtId="43" fontId="9" fillId="5" borderId="13" xfId="0" applyNumberFormat="1" applyFont="1" applyFill="1" applyBorder="1"/>
    <xf numFmtId="43" fontId="8" fillId="5" borderId="13" xfId="0" applyNumberFormat="1" applyFont="1" applyFill="1" applyBorder="1"/>
    <xf numFmtId="43" fontId="9" fillId="0" borderId="4" xfId="1" applyFont="1" applyBorder="1" applyAlignment="1">
      <alignment vertical="center" wrapText="1"/>
    </xf>
    <xf numFmtId="43" fontId="8" fillId="5" borderId="12" xfId="0" applyNumberFormat="1" applyFont="1" applyFill="1" applyBorder="1"/>
    <xf numFmtId="43" fontId="9" fillId="0" borderId="1" xfId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8" fontId="9" fillId="0" borderId="0" xfId="0" applyNumberFormat="1" applyFont="1"/>
    <xf numFmtId="8" fontId="10" fillId="6" borderId="0" xfId="0" applyNumberFormat="1" applyFont="1" applyFill="1"/>
    <xf numFmtId="43" fontId="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1133475</xdr:colOff>
      <xdr:row>6</xdr:row>
      <xdr:rowOff>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1304924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opLeftCell="A28" workbookViewId="0">
      <selection activeCell="A8" sqref="A8:B9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7" width="16.85546875" bestFit="1" customWidth="1"/>
    <col min="8" max="8" width="15.28515625" bestFit="1" customWidth="1"/>
    <col min="10" max="10" width="15.28515625" bestFit="1" customWidth="1"/>
  </cols>
  <sheetData>
    <row r="1" spans="1:10" x14ac:dyDescent="0.25">
      <c r="A1" s="87" t="s">
        <v>42</v>
      </c>
      <c r="B1" s="87"/>
      <c r="C1" s="87"/>
      <c r="D1" s="87"/>
      <c r="E1" s="87"/>
    </row>
    <row r="2" spans="1:10" x14ac:dyDescent="0.25">
      <c r="A2" s="90" t="s">
        <v>45</v>
      </c>
      <c r="B2" s="90"/>
      <c r="C2" s="90"/>
      <c r="D2" s="90"/>
      <c r="E2" s="90"/>
    </row>
    <row r="3" spans="1:10" x14ac:dyDescent="0.25">
      <c r="A3" s="38"/>
      <c r="B3" s="38"/>
      <c r="C3" s="38"/>
      <c r="D3" s="38"/>
      <c r="E3" s="38"/>
    </row>
    <row r="4" spans="1:10" x14ac:dyDescent="0.25">
      <c r="A4" s="87" t="s">
        <v>0</v>
      </c>
      <c r="B4" s="87"/>
      <c r="C4" s="87"/>
      <c r="D4" s="87"/>
      <c r="E4" s="87"/>
    </row>
    <row r="5" spans="1:10" x14ac:dyDescent="0.25">
      <c r="A5" s="87" t="s">
        <v>46</v>
      </c>
      <c r="B5" s="87"/>
      <c r="C5" s="87"/>
      <c r="D5" s="87"/>
      <c r="E5" s="87"/>
    </row>
    <row r="6" spans="1:10" x14ac:dyDescent="0.25">
      <c r="A6" s="87" t="s">
        <v>1</v>
      </c>
      <c r="B6" s="87"/>
      <c r="C6" s="87"/>
      <c r="D6" s="87"/>
      <c r="E6" s="87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73" t="s">
        <v>43</v>
      </c>
      <c r="B8" s="74"/>
      <c r="C8" s="3" t="s">
        <v>2</v>
      </c>
      <c r="D8" s="88" t="s">
        <v>3</v>
      </c>
      <c r="E8" s="3" t="s">
        <v>4</v>
      </c>
    </row>
    <row r="9" spans="1:10" ht="15.75" thickBot="1" x14ac:dyDescent="0.3">
      <c r="A9" s="75"/>
      <c r="B9" s="76"/>
      <c r="C9" s="4" t="s">
        <v>44</v>
      </c>
      <c r="D9" s="89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3952983958</v>
      </c>
      <c r="D11" s="18">
        <f>+D12+D13+D14</f>
        <v>4358176859.6700001</v>
      </c>
      <c r="E11" s="18">
        <f>+E12+E13+E14</f>
        <v>4358176859.6700001</v>
      </c>
    </row>
    <row r="12" spans="1:10" x14ac:dyDescent="0.25">
      <c r="A12" s="5"/>
      <c r="B12" s="8" t="s">
        <v>7</v>
      </c>
      <c r="C12" s="19">
        <v>3324206538</v>
      </c>
      <c r="D12" s="19">
        <f>3674324852.41</f>
        <v>3674324852.4099998</v>
      </c>
      <c r="E12" s="19">
        <f>+D12</f>
        <v>3674324852.4099998</v>
      </c>
      <c r="F12" s="44"/>
    </row>
    <row r="13" spans="1:10" x14ac:dyDescent="0.25">
      <c r="A13" s="5"/>
      <c r="B13" s="8" t="s">
        <v>8</v>
      </c>
      <c r="C13" s="19">
        <v>686188583</v>
      </c>
      <c r="D13" s="19">
        <v>706879368</v>
      </c>
      <c r="E13" s="19">
        <f>+D13</f>
        <v>706879368</v>
      </c>
      <c r="F13" s="48"/>
    </row>
    <row r="14" spans="1:10" x14ac:dyDescent="0.25">
      <c r="A14" s="5"/>
      <c r="B14" s="8" t="s">
        <v>9</v>
      </c>
      <c r="C14" s="19">
        <f>C48</f>
        <v>-57411163</v>
      </c>
      <c r="D14" s="19">
        <f>D48</f>
        <v>-23027360.740000002</v>
      </c>
      <c r="E14" s="19">
        <f>+D14</f>
        <v>-23027360.740000002</v>
      </c>
      <c r="F14" s="44"/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3952983958</v>
      </c>
      <c r="D16" s="18">
        <f>+D17+D18</f>
        <v>4384781425.7699995</v>
      </c>
      <c r="E16" s="18">
        <f>+E17+E18</f>
        <v>3861147518.21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3319285473</v>
      </c>
      <c r="D17" s="32">
        <v>3669941689.1199999</v>
      </c>
      <c r="E17" s="32">
        <v>3169566093.25</v>
      </c>
      <c r="F17" s="44"/>
      <c r="G17" s="44"/>
      <c r="H17" s="46"/>
      <c r="I17" s="45"/>
      <c r="J17" s="46"/>
    </row>
    <row r="18" spans="1:10" x14ac:dyDescent="0.25">
      <c r="A18" s="5"/>
      <c r="B18" s="8" t="s">
        <v>11</v>
      </c>
      <c r="C18" s="19">
        <v>633698485</v>
      </c>
      <c r="D18" s="19">
        <v>714839736.64999998</v>
      </c>
      <c r="E18" s="19">
        <v>691581424.95999992</v>
      </c>
      <c r="F18" s="44"/>
      <c r="G18" s="44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F19" s="44"/>
      <c r="G19" s="44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103418072.58</v>
      </c>
      <c r="E20" s="33">
        <f>E21+E22</f>
        <v>103418072.58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76336277.780000001</v>
      </c>
      <c r="E21" s="19">
        <f>+D21</f>
        <v>76336277.780000001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27081794.800000001</v>
      </c>
      <c r="E22" s="19">
        <f>+D22</f>
        <v>27081794.800000001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76813506.48000057</v>
      </c>
      <c r="E24" s="33">
        <f>+E11-E16+E20</f>
        <v>600447414.04000008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57411163</v>
      </c>
      <c r="D25" s="33">
        <f>+D24-D14</f>
        <v>99840867.220000565</v>
      </c>
      <c r="E25" s="33">
        <f>+E24-E14</f>
        <v>623474774.78000009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57411163</v>
      </c>
      <c r="D26" s="33">
        <f>+D25-D20</f>
        <v>-3577205.3599994332</v>
      </c>
      <c r="E26" s="33">
        <f>+E25-E20</f>
        <v>520056702.20000011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85" t="s">
        <v>18</v>
      </c>
      <c r="B29" s="86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62588837</v>
      </c>
      <c r="D31" s="18">
        <f>+D32+D33</f>
        <v>49693159.260000005</v>
      </c>
      <c r="E31" s="18">
        <f>+E32+E33</f>
        <v>49693159.260000005</v>
      </c>
    </row>
    <row r="32" spans="1:10" x14ac:dyDescent="0.25">
      <c r="A32" s="5"/>
      <c r="B32" s="12" t="s">
        <v>22</v>
      </c>
      <c r="C32" s="19">
        <v>16242685</v>
      </c>
      <c r="D32" s="19">
        <v>12233207.949999999</v>
      </c>
      <c r="E32" s="19">
        <v>12233207.949999999</v>
      </c>
    </row>
    <row r="33" spans="1:6" x14ac:dyDescent="0.25">
      <c r="A33" s="5"/>
      <c r="B33" s="12" t="s">
        <v>23</v>
      </c>
      <c r="C33" s="19">
        <v>46346152</v>
      </c>
      <c r="D33" s="19">
        <v>37459951.310000002</v>
      </c>
      <c r="E33" s="19">
        <v>37459951.310000002</v>
      </c>
    </row>
    <row r="34" spans="1:6" x14ac:dyDescent="0.25">
      <c r="A34" s="5"/>
      <c r="B34" s="6"/>
      <c r="C34" s="19"/>
      <c r="D34" s="19"/>
      <c r="E34" s="19"/>
    </row>
    <row r="35" spans="1:6" x14ac:dyDescent="0.25">
      <c r="A35" s="9"/>
      <c r="B35" s="7" t="s">
        <v>24</v>
      </c>
      <c r="C35" s="18">
        <f>+C26+C31</f>
        <v>120000000</v>
      </c>
      <c r="D35" s="18">
        <f>+D26+D31</f>
        <v>46115953.900000572</v>
      </c>
      <c r="E35" s="18">
        <f>+E26+E31</f>
        <v>569749861.46000016</v>
      </c>
    </row>
    <row r="36" spans="1:6" ht="15.75" thickBot="1" x14ac:dyDescent="0.3">
      <c r="A36" s="10"/>
      <c r="B36" s="11"/>
      <c r="C36" s="20"/>
      <c r="D36" s="20"/>
      <c r="E36" s="20"/>
    </row>
    <row r="37" spans="1:6" ht="15.75" thickBot="1" x14ac:dyDescent="0.3">
      <c r="A37" s="2"/>
      <c r="B37" s="1"/>
      <c r="C37" s="21"/>
      <c r="D37" s="21"/>
      <c r="E37" s="21"/>
    </row>
    <row r="38" spans="1:6" x14ac:dyDescent="0.25">
      <c r="A38" s="73" t="s">
        <v>18</v>
      </c>
      <c r="B38" s="74"/>
      <c r="C38" s="77" t="s">
        <v>25</v>
      </c>
      <c r="D38" s="77" t="s">
        <v>3</v>
      </c>
      <c r="E38" s="23" t="s">
        <v>4</v>
      </c>
    </row>
    <row r="39" spans="1:6" ht="15.75" thickBot="1" x14ac:dyDescent="0.3">
      <c r="A39" s="75"/>
      <c r="B39" s="76"/>
      <c r="C39" s="78"/>
      <c r="D39" s="78"/>
      <c r="E39" s="24" t="s">
        <v>20</v>
      </c>
    </row>
    <row r="40" spans="1:6" x14ac:dyDescent="0.25">
      <c r="A40" s="13"/>
      <c r="B40" s="14"/>
      <c r="C40" s="36"/>
      <c r="D40" s="36"/>
      <c r="E40" s="36"/>
    </row>
    <row r="41" spans="1:6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6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6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6" x14ac:dyDescent="0.25">
      <c r="A44" s="30"/>
      <c r="B44" s="31" t="s">
        <v>29</v>
      </c>
      <c r="C44" s="35">
        <f>+C45+C46</f>
        <v>57411163</v>
      </c>
      <c r="D44" s="26">
        <f>+D45+D46</f>
        <v>23027360.740000002</v>
      </c>
      <c r="E44" s="26">
        <f>+E45+E46</f>
        <v>23027360.740000002</v>
      </c>
    </row>
    <row r="45" spans="1:6" x14ac:dyDescent="0.25">
      <c r="A45" s="13"/>
      <c r="B45" s="15" t="s">
        <v>30</v>
      </c>
      <c r="C45" s="25">
        <v>4921065</v>
      </c>
      <c r="D45" s="25">
        <v>4921062.05</v>
      </c>
      <c r="E45" s="25">
        <v>4921062.05</v>
      </c>
    </row>
    <row r="46" spans="1:6" x14ac:dyDescent="0.25">
      <c r="A46" s="13"/>
      <c r="B46" s="15" t="s">
        <v>31</v>
      </c>
      <c r="C46" s="25">
        <v>52490098</v>
      </c>
      <c r="D46" s="25">
        <v>18106298.690000001</v>
      </c>
      <c r="E46" s="25">
        <v>18106298.690000001</v>
      </c>
      <c r="F46" s="44"/>
    </row>
    <row r="47" spans="1:6" x14ac:dyDescent="0.25">
      <c r="A47" s="13"/>
      <c r="B47" s="14"/>
      <c r="C47" s="25"/>
      <c r="D47" s="25"/>
      <c r="E47" s="25"/>
    </row>
    <row r="48" spans="1:6" x14ac:dyDescent="0.25">
      <c r="A48" s="81"/>
      <c r="B48" s="83" t="s">
        <v>32</v>
      </c>
      <c r="C48" s="71">
        <f>+C41-C44</f>
        <v>-57411163</v>
      </c>
      <c r="D48" s="71">
        <f>+D41-D44</f>
        <v>-23027360.740000002</v>
      </c>
      <c r="E48" s="71">
        <f>+E41-E44</f>
        <v>-23027360.740000002</v>
      </c>
    </row>
    <row r="49" spans="1:6" ht="15.75" thickBot="1" x14ac:dyDescent="0.3">
      <c r="A49" s="82"/>
      <c r="B49" s="84"/>
      <c r="C49" s="72"/>
      <c r="D49" s="72"/>
      <c r="E49" s="72"/>
    </row>
    <row r="50" spans="1:6" ht="15.75" thickBot="1" x14ac:dyDescent="0.3">
      <c r="A50" s="2"/>
      <c r="B50" s="1"/>
      <c r="C50" s="21"/>
      <c r="D50" s="21"/>
      <c r="E50" s="21"/>
    </row>
    <row r="51" spans="1:6" x14ac:dyDescent="0.25">
      <c r="A51" s="73" t="s">
        <v>18</v>
      </c>
      <c r="B51" s="74"/>
      <c r="C51" s="23" t="s">
        <v>2</v>
      </c>
      <c r="D51" s="77" t="s">
        <v>3</v>
      </c>
      <c r="E51" s="23" t="s">
        <v>4</v>
      </c>
    </row>
    <row r="52" spans="1:6" ht="15.75" thickBot="1" x14ac:dyDescent="0.3">
      <c r="A52" s="75"/>
      <c r="B52" s="76"/>
      <c r="C52" s="24" t="s">
        <v>19</v>
      </c>
      <c r="D52" s="78"/>
      <c r="E52" s="24" t="s">
        <v>20</v>
      </c>
    </row>
    <row r="53" spans="1:6" x14ac:dyDescent="0.25">
      <c r="A53" s="79"/>
      <c r="B53" s="80"/>
      <c r="C53" s="25"/>
      <c r="D53" s="25"/>
      <c r="E53" s="25"/>
    </row>
    <row r="54" spans="1:6" x14ac:dyDescent="0.25">
      <c r="A54" s="13"/>
      <c r="B54" s="14" t="s">
        <v>33</v>
      </c>
      <c r="C54" s="25">
        <f>C12</f>
        <v>3324206538</v>
      </c>
      <c r="D54" s="25">
        <f>D12</f>
        <v>3674324852.4099998</v>
      </c>
      <c r="E54" s="25">
        <f>E12</f>
        <v>3674324852.4099998</v>
      </c>
      <c r="F54" s="44"/>
    </row>
    <row r="55" spans="1:6" x14ac:dyDescent="0.25">
      <c r="A55" s="13"/>
      <c r="B55" s="28" t="s">
        <v>34</v>
      </c>
      <c r="C55" s="25">
        <f>+C56-C57</f>
        <v>-4921065</v>
      </c>
      <c r="D55" s="25">
        <f>+D56-D57</f>
        <v>-4921062.05</v>
      </c>
      <c r="E55" s="25">
        <f>+E56-E57</f>
        <v>-4921062.05</v>
      </c>
    </row>
    <row r="56" spans="1:6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6" x14ac:dyDescent="0.25">
      <c r="A57" s="13"/>
      <c r="B57" s="29" t="s">
        <v>30</v>
      </c>
      <c r="C57" s="25">
        <f>C45</f>
        <v>4921065</v>
      </c>
      <c r="D57" s="25">
        <f>D45</f>
        <v>4921062.05</v>
      </c>
      <c r="E57" s="25">
        <f>E45</f>
        <v>4921062.05</v>
      </c>
    </row>
    <row r="58" spans="1:6" x14ac:dyDescent="0.25">
      <c r="A58" s="13"/>
      <c r="B58" s="28"/>
      <c r="C58" s="25"/>
      <c r="D58" s="25"/>
      <c r="E58" s="25"/>
    </row>
    <row r="59" spans="1:6" x14ac:dyDescent="0.25">
      <c r="A59" s="13"/>
      <c r="B59" s="14" t="s">
        <v>10</v>
      </c>
      <c r="C59" s="25">
        <f>C17</f>
        <v>3319285473</v>
      </c>
      <c r="D59" s="25">
        <f>D17</f>
        <v>3669941689.1199999</v>
      </c>
      <c r="E59" s="25">
        <f>E17</f>
        <v>3169566093.25</v>
      </c>
    </row>
    <row r="60" spans="1:6" x14ac:dyDescent="0.25">
      <c r="A60" s="13"/>
      <c r="B60" s="14"/>
      <c r="C60" s="25"/>
      <c r="D60" s="25"/>
      <c r="E60" s="25"/>
    </row>
    <row r="61" spans="1:6" x14ac:dyDescent="0.25">
      <c r="A61" s="13"/>
      <c r="B61" s="14" t="s">
        <v>13</v>
      </c>
      <c r="C61" s="43"/>
      <c r="D61" s="25">
        <f>D21</f>
        <v>76336277.780000001</v>
      </c>
      <c r="E61" s="25">
        <f>E21</f>
        <v>76336277.780000001</v>
      </c>
    </row>
    <row r="62" spans="1:6" x14ac:dyDescent="0.25">
      <c r="A62" s="13"/>
      <c r="B62" s="14"/>
      <c r="C62" s="25"/>
      <c r="D62" s="25"/>
      <c r="E62" s="25"/>
    </row>
    <row r="63" spans="1:6" x14ac:dyDescent="0.25">
      <c r="A63" s="30"/>
      <c r="B63" s="31" t="s">
        <v>35</v>
      </c>
      <c r="C63" s="26">
        <f>+C54+C55-C59+C61</f>
        <v>0</v>
      </c>
      <c r="D63" s="26">
        <f>+D54+D55-D59+D61</f>
        <v>75798379.019999772</v>
      </c>
      <c r="E63" s="26">
        <f>+E54+E55-E59+E61</f>
        <v>576173974.88999963</v>
      </c>
      <c r="F63" s="44"/>
    </row>
    <row r="64" spans="1:6" x14ac:dyDescent="0.25">
      <c r="A64" s="30"/>
      <c r="B64" s="31" t="s">
        <v>36</v>
      </c>
      <c r="C64" s="26">
        <f>+C63-C55</f>
        <v>4921065</v>
      </c>
      <c r="D64" s="26">
        <f>+D63-D55</f>
        <v>80719441.069999769</v>
      </c>
      <c r="E64" s="26">
        <f>+E63-E55</f>
        <v>581095036.93999958</v>
      </c>
      <c r="F64" s="44"/>
    </row>
    <row r="65" spans="1:6" ht="15.75" thickBot="1" x14ac:dyDescent="0.3">
      <c r="A65" s="16"/>
      <c r="B65" s="17"/>
      <c r="C65" s="27"/>
      <c r="D65" s="27"/>
      <c r="E65" s="27"/>
      <c r="F65" s="44"/>
    </row>
    <row r="66" spans="1:6" ht="15.75" thickBot="1" x14ac:dyDescent="0.3">
      <c r="A66" s="2"/>
      <c r="B66" s="1"/>
      <c r="C66" s="21"/>
      <c r="D66" s="21"/>
      <c r="E66" s="21"/>
      <c r="F66" s="44"/>
    </row>
    <row r="67" spans="1:6" x14ac:dyDescent="0.25">
      <c r="A67" s="73" t="s">
        <v>18</v>
      </c>
      <c r="B67" s="74"/>
      <c r="C67" s="77" t="s">
        <v>25</v>
      </c>
      <c r="D67" s="77" t="s">
        <v>3</v>
      </c>
      <c r="E67" s="23" t="s">
        <v>4</v>
      </c>
    </row>
    <row r="68" spans="1:6" ht="15.75" thickBot="1" x14ac:dyDescent="0.3">
      <c r="A68" s="75"/>
      <c r="B68" s="76"/>
      <c r="C68" s="78"/>
      <c r="D68" s="78"/>
      <c r="E68" s="24" t="s">
        <v>20</v>
      </c>
    </row>
    <row r="69" spans="1:6" x14ac:dyDescent="0.25">
      <c r="A69" s="79"/>
      <c r="B69" s="80"/>
      <c r="C69" s="25"/>
      <c r="D69" s="25"/>
      <c r="E69" s="25"/>
    </row>
    <row r="70" spans="1:6" x14ac:dyDescent="0.25">
      <c r="A70" s="13"/>
      <c r="B70" s="14" t="s">
        <v>8</v>
      </c>
      <c r="C70" s="25">
        <f>C13</f>
        <v>686188583</v>
      </c>
      <c r="D70" s="25">
        <f>D13</f>
        <v>706879368</v>
      </c>
      <c r="E70" s="25">
        <f>E13</f>
        <v>706879368</v>
      </c>
      <c r="F70" s="44"/>
    </row>
    <row r="71" spans="1:6" x14ac:dyDescent="0.25">
      <c r="A71" s="13"/>
      <c r="B71" s="14" t="s">
        <v>37</v>
      </c>
      <c r="C71" s="25">
        <f>+C72-C73</f>
        <v>-52490098</v>
      </c>
      <c r="D71" s="25">
        <f>+D72-D73</f>
        <v>-18106298.690000001</v>
      </c>
      <c r="E71" s="25">
        <f>+E72-E73</f>
        <v>-18106298.690000001</v>
      </c>
    </row>
    <row r="72" spans="1:6" x14ac:dyDescent="0.25">
      <c r="A72" s="13"/>
      <c r="B72" s="15" t="s">
        <v>28</v>
      </c>
      <c r="C72" s="25">
        <v>0</v>
      </c>
      <c r="D72" s="25"/>
      <c r="E72" s="25"/>
    </row>
    <row r="73" spans="1:6" x14ac:dyDescent="0.25">
      <c r="A73" s="13"/>
      <c r="B73" s="15" t="s">
        <v>31</v>
      </c>
      <c r="C73" s="25">
        <f>C46</f>
        <v>52490098</v>
      </c>
      <c r="D73" s="25">
        <f>D46</f>
        <v>18106298.690000001</v>
      </c>
      <c r="E73" s="25">
        <f>E46</f>
        <v>18106298.690000001</v>
      </c>
    </row>
    <row r="74" spans="1:6" x14ac:dyDescent="0.25">
      <c r="A74" s="13"/>
      <c r="B74" s="14"/>
      <c r="C74" s="25"/>
      <c r="D74" s="25"/>
      <c r="E74" s="25"/>
    </row>
    <row r="75" spans="1:6" x14ac:dyDescent="0.25">
      <c r="A75" s="13"/>
      <c r="B75" s="14" t="s">
        <v>38</v>
      </c>
      <c r="C75" s="25">
        <f>C18</f>
        <v>633698485</v>
      </c>
      <c r="D75" s="25">
        <f>D18</f>
        <v>714839736.64999998</v>
      </c>
      <c r="E75" s="25">
        <f>E18</f>
        <v>691581424.95999992</v>
      </c>
    </row>
    <row r="76" spans="1:6" x14ac:dyDescent="0.25">
      <c r="A76" s="13"/>
      <c r="B76" s="14"/>
      <c r="C76" s="25"/>
      <c r="D76" s="25"/>
      <c r="E76" s="25"/>
    </row>
    <row r="77" spans="1:6" x14ac:dyDescent="0.25">
      <c r="A77" s="13"/>
      <c r="B77" s="14" t="s">
        <v>14</v>
      </c>
      <c r="C77" s="43"/>
      <c r="D77" s="25">
        <f>D22</f>
        <v>27081794.800000001</v>
      </c>
      <c r="E77" s="25">
        <f>E22</f>
        <v>27081794.800000001</v>
      </c>
    </row>
    <row r="78" spans="1:6" x14ac:dyDescent="0.25">
      <c r="A78" s="13"/>
      <c r="B78" s="14"/>
      <c r="C78" s="25"/>
      <c r="D78" s="25"/>
      <c r="E78" s="25"/>
    </row>
    <row r="79" spans="1:6" x14ac:dyDescent="0.25">
      <c r="A79" s="30"/>
      <c r="B79" s="31" t="s">
        <v>39</v>
      </c>
      <c r="C79" s="26">
        <f>+C70+C71-C75+C77</f>
        <v>0</v>
      </c>
      <c r="D79" s="26">
        <f>+D70+D71-D75+D77</f>
        <v>1015127.4599999674</v>
      </c>
      <c r="E79" s="26">
        <f>+E70+E71-E75+E77</f>
        <v>24273439.150000025</v>
      </c>
    </row>
    <row r="80" spans="1:6" x14ac:dyDescent="0.25">
      <c r="A80" s="81"/>
      <c r="B80" s="83" t="s">
        <v>40</v>
      </c>
      <c r="C80" s="71">
        <f>+C79-C71</f>
        <v>52490098</v>
      </c>
      <c r="D80" s="71">
        <f>+D79-D71</f>
        <v>19121426.149999969</v>
      </c>
      <c r="E80" s="71">
        <f>+E79-E71</f>
        <v>42379737.840000026</v>
      </c>
    </row>
    <row r="81" spans="1:5" ht="15.75" thickBot="1" x14ac:dyDescent="0.3">
      <c r="A81" s="82"/>
      <c r="B81" s="84"/>
      <c r="C81" s="72"/>
      <c r="D81" s="72"/>
      <c r="E81" s="72"/>
    </row>
    <row r="84" spans="1:5" x14ac:dyDescent="0.25">
      <c r="D84" s="44"/>
    </row>
    <row r="85" spans="1:5" x14ac:dyDescent="0.25">
      <c r="D85" s="44"/>
    </row>
    <row r="86" spans="1:5" x14ac:dyDescent="0.25">
      <c r="D86" s="44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F13" sqref="F13"/>
    </sheetView>
  </sheetViews>
  <sheetFormatPr baseColWidth="10" defaultRowHeight="15" x14ac:dyDescent="0.25"/>
  <cols>
    <col min="1" max="1" width="85.7109375" style="50" customWidth="1"/>
    <col min="2" max="3" width="18.5703125" style="50" bestFit="1" customWidth="1"/>
    <col min="4" max="4" width="18.28515625" style="50" customWidth="1"/>
    <col min="5" max="5" width="11.42578125" style="50"/>
    <col min="6" max="6" width="14.85546875" style="50" bestFit="1" customWidth="1"/>
    <col min="7" max="16384" width="11.42578125" style="50"/>
  </cols>
  <sheetData>
    <row r="1" spans="1:6" x14ac:dyDescent="0.25">
      <c r="A1" s="91" t="s">
        <v>18</v>
      </c>
      <c r="B1" s="49" t="s">
        <v>2</v>
      </c>
      <c r="C1" s="91" t="s">
        <v>3</v>
      </c>
      <c r="D1" s="49" t="s">
        <v>4</v>
      </c>
    </row>
    <row r="2" spans="1:6" ht="15.75" thickBot="1" x14ac:dyDescent="0.3">
      <c r="A2" s="92"/>
      <c r="B2" s="51" t="s">
        <v>44</v>
      </c>
      <c r="C2" s="92"/>
      <c r="D2" s="51" t="s">
        <v>5</v>
      </c>
    </row>
    <row r="3" spans="1:6" x14ac:dyDescent="0.25">
      <c r="A3" s="52" t="s">
        <v>7</v>
      </c>
      <c r="B3" s="53">
        <v>3324206538</v>
      </c>
      <c r="C3" s="53">
        <f>3674324852.41-C23</f>
        <v>3674324852.4099998</v>
      </c>
      <c r="D3" s="60">
        <v>3674324852.4099998</v>
      </c>
    </row>
    <row r="4" spans="1:6" x14ac:dyDescent="0.25">
      <c r="A4" s="52" t="s">
        <v>8</v>
      </c>
      <c r="B4" s="53">
        <v>686188583</v>
      </c>
      <c r="C4" s="53">
        <v>706879368</v>
      </c>
      <c r="D4" s="54">
        <v>706879368</v>
      </c>
    </row>
    <row r="5" spans="1:6" x14ac:dyDescent="0.25">
      <c r="A5" s="52" t="s">
        <v>13</v>
      </c>
      <c r="B5" s="53">
        <v>0</v>
      </c>
      <c r="C5" s="53">
        <f>76336277.78-C18</f>
        <v>0</v>
      </c>
      <c r="D5" s="54">
        <v>0</v>
      </c>
    </row>
    <row r="6" spans="1:6" ht="15.75" thickBot="1" x14ac:dyDescent="0.3">
      <c r="A6" s="52" t="s">
        <v>14</v>
      </c>
      <c r="B6" s="53">
        <v>0</v>
      </c>
      <c r="C6" s="53">
        <f>27081794.8-C19</f>
        <v>0</v>
      </c>
      <c r="D6" s="54">
        <v>0</v>
      </c>
    </row>
    <row r="7" spans="1:6" ht="15.75" thickBot="1" x14ac:dyDescent="0.3">
      <c r="A7" s="55" t="s">
        <v>47</v>
      </c>
      <c r="B7" s="56">
        <f>SUM(B3:B6)</f>
        <v>4010395121</v>
      </c>
      <c r="C7" s="56">
        <f>SUM(C3:C6)</f>
        <v>4381204220.4099998</v>
      </c>
      <c r="D7" s="57">
        <f>SUM(D3:D6)</f>
        <v>4381204220.4099998</v>
      </c>
    </row>
    <row r="8" spans="1:6" ht="15.75" thickBot="1" x14ac:dyDescent="0.3"/>
    <row r="9" spans="1:6" x14ac:dyDescent="0.25">
      <c r="A9" s="58" t="s">
        <v>10</v>
      </c>
      <c r="B9" s="59">
        <v>3319285473</v>
      </c>
      <c r="C9" s="59">
        <f>3669941689.12-C18</f>
        <v>3593605411.3399997</v>
      </c>
      <c r="D9" s="70">
        <v>3169566093.25</v>
      </c>
    </row>
    <row r="10" spans="1:6" x14ac:dyDescent="0.25">
      <c r="A10" s="52" t="s">
        <v>11</v>
      </c>
      <c r="B10" s="53">
        <v>633698485</v>
      </c>
      <c r="C10" s="53">
        <f>714839736.65-C19</f>
        <v>687757941.85000002</v>
      </c>
      <c r="D10" s="68">
        <f>691581424.96-C18</f>
        <v>615245147.18000007</v>
      </c>
    </row>
    <row r="11" spans="1:6" x14ac:dyDescent="0.25">
      <c r="A11" s="61" t="s">
        <v>30</v>
      </c>
      <c r="B11" s="53">
        <v>4921065</v>
      </c>
      <c r="C11" s="53">
        <v>4921062.05</v>
      </c>
      <c r="D11" s="54">
        <f>4921062.05-C19</f>
        <v>-22160732.75</v>
      </c>
    </row>
    <row r="12" spans="1:6" ht="15.75" thickBot="1" x14ac:dyDescent="0.3">
      <c r="A12" s="62" t="s">
        <v>31</v>
      </c>
      <c r="B12" s="63">
        <v>52490098</v>
      </c>
      <c r="C12" s="63">
        <v>18106298.690000001</v>
      </c>
      <c r="D12" s="64">
        <v>18106298.690000001</v>
      </c>
    </row>
    <row r="13" spans="1:6" ht="15.75" thickBot="1" x14ac:dyDescent="0.3">
      <c r="A13" s="55" t="s">
        <v>48</v>
      </c>
      <c r="B13" s="56">
        <f>SUM(B9:B12)</f>
        <v>4010395121</v>
      </c>
      <c r="C13" s="56">
        <f>SUM(C9:C12)</f>
        <v>4304390713.9299994</v>
      </c>
      <c r="D13" s="57">
        <f>SUM(D9:D12)</f>
        <v>3780756806.3700004</v>
      </c>
      <c r="F13" s="95">
        <f>+C13-B13</f>
        <v>293995592.92999935</v>
      </c>
    </row>
    <row r="14" spans="1:6" ht="15.75" thickBot="1" x14ac:dyDescent="0.3">
      <c r="A14" s="65" t="s">
        <v>49</v>
      </c>
      <c r="B14" s="66">
        <f>+B7-B13</f>
        <v>0</v>
      </c>
      <c r="C14" s="69">
        <f>+C7-C13</f>
        <v>76813506.480000496</v>
      </c>
      <c r="D14" s="67">
        <f>+D7-D13</f>
        <v>600447414.03999949</v>
      </c>
    </row>
    <row r="18" spans="2:3" x14ac:dyDescent="0.25">
      <c r="C18" s="53">
        <v>76336277.780000001</v>
      </c>
    </row>
    <row r="19" spans="2:3" x14ac:dyDescent="0.25">
      <c r="C19" s="53">
        <v>27081794.800000001</v>
      </c>
    </row>
    <row r="22" spans="2:3" x14ac:dyDescent="0.25">
      <c r="B22" s="50" t="s">
        <v>50</v>
      </c>
      <c r="C22" s="93">
        <v>197950752.37</v>
      </c>
    </row>
    <row r="23" spans="2:3" x14ac:dyDescent="0.25">
      <c r="C23" s="94">
        <v>0</v>
      </c>
    </row>
  </sheetData>
  <mergeCells count="2">
    <mergeCell ref="C1:C2"/>
    <mergeCell ref="A1:A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Presupuestario</vt:lpstr>
      <vt:lpstr>Hoja1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2022-03-28T21:59:43Z</cp:lastPrinted>
  <dcterms:created xsi:type="dcterms:W3CDTF">2017-08-11T19:11:13Z</dcterms:created>
  <dcterms:modified xsi:type="dcterms:W3CDTF">2022-04-25T21:23:57Z</dcterms:modified>
</cp:coreProperties>
</file>