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5\INFORMES 2025\NORMAS CONAC 2025\"/>
    </mc:Choice>
  </mc:AlternateContent>
  <bookViews>
    <workbookView xWindow="-120" yWindow="-120" windowWidth="20730" windowHeight="11760" activeTab="1"/>
  </bookViews>
  <sheets>
    <sheet name="OPGFF MAR-2025" sheetId="9" r:id="rId1"/>
    <sheet name="Saldo deuda MAR-2025" sheetId="6" r:id="rId2"/>
    <sheet name="Deuda_PIB MAR-2025" sheetId="7" r:id="rId3"/>
    <sheet name="Deuda-Ingresos MAR-2025" sheetId="8" r:id="rId4"/>
  </sheets>
  <definedNames>
    <definedName name="_xlnm.Print_Area" localSheetId="2">'Deuda_PIB MAR-2025'!$A$1:$C$15</definedName>
    <definedName name="_xlnm.Print_Area" localSheetId="3">'Deuda-Ingresos MAR-2025'!$A$1:$C$15</definedName>
    <definedName name="_xlnm.Print_Area" localSheetId="0">'OPGFF MAR-2025'!$A$1:$J$13</definedName>
    <definedName name="_xlnm.Print_Area" localSheetId="1">'Saldo deuda MAR-2025'!$A$1:$B$36</definedName>
    <definedName name="Print_Area" localSheetId="2">'Deuda_PIB MAR-2025'!$A$1:$C$18</definedName>
    <definedName name="Print_Area" localSheetId="3">'Deuda-Ingresos MAR-2025'!$A$1:$C$14</definedName>
    <definedName name="Print_Area" localSheetId="0">'OPGFF MAR-2025'!$A$1:$J$13</definedName>
    <definedName name="Print_Area" localSheetId="1">'Saldo deuda MAR-2025'!$A$1:$B$36</definedName>
  </definedNames>
  <calcPr calcId="152511"/>
</workbook>
</file>

<file path=xl/calcChain.xml><?xml version="1.0" encoding="utf-8"?>
<calcChain xmlns="http://schemas.openxmlformats.org/spreadsheetml/2006/main">
  <c r="B13" i="6" l="1"/>
  <c r="B11" i="6"/>
  <c r="B9" i="6"/>
  <c r="B10" i="6" l="1"/>
  <c r="B12" i="6" s="1"/>
  <c r="B14" i="6" s="1"/>
  <c r="C9" i="8" l="1"/>
  <c r="C9" i="7"/>
  <c r="B9" i="8" l="1"/>
  <c r="B9" i="7" l="1"/>
  <c r="J8" i="9"/>
  <c r="J9" i="9"/>
  <c r="B35" i="6" l="1"/>
  <c r="F87" i="8" l="1"/>
</calcChain>
</file>

<file path=xl/sharedStrings.xml><?xml version="1.0" encoding="utf-8"?>
<sst xmlns="http://schemas.openxmlformats.org/spreadsheetml/2006/main" count="57" uniqueCount="45">
  <si>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</si>
  <si>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</si>
  <si>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</si>
  <si>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</si>
  <si>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</si>
  <si>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</si>
  <si>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</si>
  <si>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</si>
  <si>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</si>
  <si>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</si>
  <si>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</si>
  <si>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</si>
  <si>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</si>
  <si>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</si>
  <si>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</si>
  <si>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</si>
  <si>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</si>
  <si>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</si>
  <si>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</si>
  <si>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</si>
  <si>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</si>
  <si>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</si>
  <si>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</si>
  <si>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</si>
  <si>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</si>
  <si>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</si>
  <si>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</si>
  <si>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</si>
  <si>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</si>
  <si>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</si>
  <si>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</si>
  <si>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</si>
  <si>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</si>
  <si>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</si>
  <si>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</si>
  <si>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</si>
  <si>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</si>
  <si>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</si>
  <si>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</si>
  <si>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</si>
  <si>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</si>
  <si>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1er. Trimestre de 2025</t>
  </si>
  <si>
    <t>Deuda Pública Bruta Total al 31 de diciembre de 2024</t>
  </si>
  <si>
    <t>Deuda Pública Bruta Total al 31 de marzo de 2025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</si>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</sst>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opLeftCell="A4" zoomScale="73" zoomScaleNormal="73" workbookViewId="0">
      <selection activeCell="K8" sqref="K8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41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10621050.84</v>
      </c>
      <c r="J8" s="54">
        <f>+I8/F8</f>
        <v>2.1307608299423166E-2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9881320.3399999999</v>
      </c>
      <c r="J9" s="54">
        <f>+I9/F9</f>
        <v>2.0585407316986527E-2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abSelected="1" topLeftCell="A7" zoomScaleNormal="100" workbookViewId="0">
      <selection activeCell="D12" sqref="D11:D12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42</v>
      </c>
      <c r="B8" s="47">
        <v>835366918.26999998</v>
      </c>
      <c r="G8" s="7"/>
    </row>
    <row r="9" spans="1:7" ht="15.75">
      <c r="A9" s="6" t="s">
        <v>5</v>
      </c>
      <c r="B9" s="26">
        <f>1533341.23+1476595.51</f>
        <v>3009936.74</v>
      </c>
      <c r="G9" s="7"/>
    </row>
    <row r="10" spans="1:7" ht="15.75">
      <c r="A10" s="6" t="s">
        <v>6</v>
      </c>
      <c r="B10" s="26">
        <f>B8-B9</f>
        <v>832356981.52999997</v>
      </c>
    </row>
    <row r="11" spans="1:7" ht="15.75">
      <c r="A11" s="6" t="s">
        <v>7</v>
      </c>
      <c r="B11" s="26">
        <f>1553274.66+1495791.25</f>
        <v>3049065.91</v>
      </c>
      <c r="E11" s="7"/>
      <c r="F11" s="7"/>
      <c r="G11" s="7"/>
    </row>
    <row r="12" spans="1:7" ht="15.75">
      <c r="A12" s="6" t="s">
        <v>8</v>
      </c>
      <c r="B12" s="26">
        <f>B10-B11</f>
        <v>829307915.62</v>
      </c>
      <c r="E12" t="s">
        <v>32</v>
      </c>
    </row>
    <row r="13" spans="1:7" ht="15.75">
      <c r="A13" s="6" t="s">
        <v>9</v>
      </c>
      <c r="B13" s="26">
        <f>1573467.23+1515236.54</f>
        <v>3088703.77</v>
      </c>
    </row>
    <row r="14" spans="1:7" s="29" customFormat="1" ht="15.75">
      <c r="A14" s="6" t="s">
        <v>10</v>
      </c>
      <c r="B14" s="26">
        <f>B12-B13</f>
        <v>826219211.85000002</v>
      </c>
    </row>
    <row r="15" spans="1:7" s="29" customFormat="1" ht="15.75">
      <c r="A15" s="6"/>
      <c r="B15" s="26"/>
    </row>
    <row r="16" spans="1:7" s="29" customFormat="1" ht="15.75">
      <c r="A16" s="6"/>
      <c r="B16" s="26"/>
    </row>
    <row r="17" spans="1:2" s="29" customFormat="1" ht="15.75">
      <c r="A17" s="6"/>
      <c r="B17" s="26"/>
    </row>
    <row r="18" spans="1:2" s="29" customFormat="1" ht="15.75">
      <c r="A18" s="6"/>
      <c r="B18" s="26"/>
    </row>
    <row r="19" spans="1:2" s="29" customFormat="1" ht="15.75">
      <c r="A19" s="6"/>
      <c r="B19" s="26"/>
    </row>
    <row r="20" spans="1:2" s="29" customFormat="1" ht="15.75">
      <c r="A20" s="6"/>
      <c r="B20" s="26"/>
    </row>
    <row r="21" spans="1:2" s="29" customFormat="1" ht="15.75">
      <c r="A21" s="6"/>
      <c r="B21" s="26"/>
    </row>
    <row r="22" spans="1:2" s="29" customFormat="1" ht="15.75">
      <c r="A22" s="6"/>
      <c r="B22" s="26"/>
    </row>
    <row r="23" spans="1:2" s="29" customFormat="1" ht="15.75">
      <c r="A23" s="6"/>
      <c r="B23" s="26"/>
    </row>
    <row r="24" spans="1:2" s="29" customFormat="1" ht="15.75">
      <c r="A24" s="6"/>
      <c r="B24" s="26"/>
    </row>
    <row r="25" spans="1:2" s="29" customFormat="1" ht="15.75">
      <c r="A25" s="6"/>
      <c r="B25" s="26"/>
    </row>
    <row r="26" spans="1:2" s="29" customFormat="1" ht="15.75">
      <c r="A26" s="6"/>
      <c r="B26" s="26"/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43</v>
      </c>
      <c r="B35" s="37">
        <f>+B14</f>
        <v>826219211.85000002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zoomScaleNormal="100" workbookViewId="0">
      <selection activeCell="B15" sqref="B15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41</v>
      </c>
      <c r="C5" s="48"/>
      <c r="D5" s="12"/>
    </row>
    <row r="6" spans="1:6" ht="33">
      <c r="A6" s="17"/>
      <c r="B6" s="43" t="s">
        <v>1</v>
      </c>
      <c r="C6" s="42" t="s">
        <v>44</v>
      </c>
    </row>
    <row r="7" spans="1:6" ht="16.5">
      <c r="A7" s="2" t="s">
        <v>4</v>
      </c>
      <c r="B7" s="47">
        <v>508409772479.20001</v>
      </c>
      <c r="C7" s="27">
        <v>554287980751.04004</v>
      </c>
      <c r="F7" s="29"/>
    </row>
    <row r="8" spans="1:6" ht="16.5">
      <c r="A8" s="2" t="s">
        <v>2</v>
      </c>
      <c r="B8" s="27">
        <v>835366918.26999998</v>
      </c>
      <c r="C8" s="27">
        <v>826219211.85000002</v>
      </c>
    </row>
    <row r="9" spans="1:6" ht="16.5">
      <c r="A9" s="2" t="s">
        <v>3</v>
      </c>
      <c r="B9" s="3">
        <f>B8/B7</f>
        <v>1.6430976812196827E-3</v>
      </c>
      <c r="C9" s="3">
        <f>C8/C7</f>
        <v>1.4905955758421877E-3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view="pageBreakPreview" zoomScale="110" zoomScaleNormal="100" zoomScaleSheetLayoutView="110" workbookViewId="0">
      <selection activeCell="C7" sqref="C7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41</v>
      </c>
      <c r="C5" s="13"/>
      <c r="D5" s="12"/>
      <c r="F5" s="7"/>
    </row>
    <row r="6" spans="1:6" ht="15.75">
      <c r="A6" s="16"/>
      <c r="B6" s="44" t="s">
        <v>1</v>
      </c>
      <c r="C6" s="44" t="s">
        <v>44</v>
      </c>
      <c r="F6" s="7"/>
    </row>
    <row r="7" spans="1:6" ht="16.5">
      <c r="A7" s="14" t="s">
        <v>34</v>
      </c>
      <c r="B7" s="47">
        <v>6160835911.7600002</v>
      </c>
      <c r="C7" s="47">
        <v>1924400418.6700001</v>
      </c>
      <c r="E7" s="7"/>
      <c r="F7" s="7"/>
    </row>
    <row r="8" spans="1:6" ht="16.5">
      <c r="A8" s="14" t="s">
        <v>2</v>
      </c>
      <c r="B8" s="27">
        <v>835366918.26999998</v>
      </c>
      <c r="C8" s="27">
        <v>826219211.85000002</v>
      </c>
      <c r="F8" s="7"/>
    </row>
    <row r="9" spans="1:6" ht="15.75">
      <c r="A9" s="14" t="s">
        <v>3</v>
      </c>
      <c r="B9" s="15">
        <f>B8/B7</f>
        <v>0.13559311272605476</v>
      </c>
      <c r="C9" s="15">
        <f>C8/C7</f>
        <v>0.42933851179528437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MAR-2025</vt:lpstr>
      <vt:lpstr>Saldo deuda MAR-2025</vt:lpstr>
      <vt:lpstr>Deuda_PIB MAR-2025</vt:lpstr>
      <vt:lpstr>Deuda-Ingresos MAR-2025</vt:lpstr>
      <vt:lpstr>'Deuda_PIB MAR-2025'!Área_de_impresión</vt:lpstr>
      <vt:lpstr>'Deuda-Ingresos MAR-2025'!Área_de_impresión</vt:lpstr>
      <vt:lpstr>'OPGFF MAR-2025'!Área_de_impresión</vt:lpstr>
      <vt:lpstr>'Saldo deuda MAR-2025'!Área_de_impresión</vt:lpstr>
      <vt:lpstr>'Deuda_PIB MAR-2025'!Print_Area</vt:lpstr>
      <vt:lpstr>'Deuda-Ingresos MAR-2025'!Print_Area</vt:lpstr>
      <vt:lpstr>'OPGFF MAR-2025'!Print_Area</vt:lpstr>
      <vt:lpstr>'Saldo deuda MAR-2025'!Print_Area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2024-05-27T18:18:01Z</cp:lastPrinted>
  <dcterms:created xsi:type="dcterms:W3CDTF">2013-06-27T18:34:40Z</dcterms:created>
  <dcterms:modified xsi:type="dcterms:W3CDTF">2025-04-16T16:46:26Z</dcterms:modified>
</cp:coreProperties>
</file>